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filterPrivacy="1" defaultThemeVersion="166925"/>
  <xr:revisionPtr revIDLastSave="0" documentId="13_ncr:1_{180273F0-A631-4B78-8986-7AAF7EB3115E}" xr6:coauthVersionLast="36" xr6:coauthVersionMax="36" xr10:uidLastSave="{00000000-0000-0000-0000-000000000000}"/>
  <workbookProtection workbookAlgorithmName="SHA-512" workbookHashValue="pk8fa8xH3Ttfzp+NL+dMIC82UAbIBxiC/SmcIoWV9J6/2HzZqkHSVg6vVTL1EW+Q3IklINCuk8NCroYNc6TmLg==" workbookSaltValue="4IFbGVHVvEt6hAA51GSZxg==" workbookSpinCount="100000" lockStructure="1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金曜日測定!$A$4:$J$10</definedName>
    <definedName name="_xlnm._FilterDatabase" localSheetId="1" hidden="1">月曜日測定!$A$4:$N$10</definedName>
    <definedName name="_xlnm._FilterDatabase" localSheetId="3" hidden="1">水曜日測定!$A$4:$W$10</definedName>
    <definedName name="_xlnm._FilterDatabase" localSheetId="0" hidden="1">毎日測定!$A$4:$K$35</definedName>
    <definedName name="_xlnm._FilterDatabase" localSheetId="4" hidden="1">木曜日測定!$A$4:$J$10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月曜日測定!$A$2:$J$10</definedName>
    <definedName name="_xlnm.Print_Area" localSheetId="3">水曜日測定!$A$2:$S$10</definedName>
    <definedName name="_xlnm.Print_Area" localSheetId="0">毎日測定!$A$2:$G$35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6" l="1"/>
  <c r="A4" i="6" s="1"/>
  <c r="A5" i="6" s="1"/>
  <c r="A6" i="6" s="1"/>
  <c r="A7" i="6" s="1"/>
  <c r="C1" i="5"/>
  <c r="A4" i="5" s="1"/>
  <c r="B4" i="5" s="1"/>
  <c r="W1" i="4"/>
  <c r="C1" i="3"/>
  <c r="A4" i="3" s="1"/>
  <c r="A5" i="3" s="1"/>
  <c r="A6" i="3" s="1"/>
  <c r="A7" i="3" s="1"/>
  <c r="A5" i="5" l="1"/>
  <c r="A6" i="5" s="1"/>
  <c r="A7" i="5" s="1"/>
  <c r="A4" i="4"/>
  <c r="A5" i="4" s="1"/>
  <c r="A6" i="4" s="1"/>
  <c r="A7" i="4" s="1"/>
  <c r="N1" i="2"/>
  <c r="A4" i="2" s="1"/>
  <c r="A5" i="2" s="1"/>
  <c r="A6" i="2" s="1"/>
  <c r="A7" i="2" s="1"/>
  <c r="K1" i="1"/>
  <c r="B4" i="4" l="1"/>
  <c r="A4" i="1"/>
  <c r="B4" i="2" l="1"/>
  <c r="B4" i="3"/>
  <c r="B4" i="6" l="1"/>
  <c r="B5" i="2" l="1"/>
  <c r="B5" i="3"/>
  <c r="B5" i="5" l="1"/>
  <c r="B5" i="4"/>
  <c r="B5" i="6" l="1"/>
  <c r="B6" i="2" l="1"/>
  <c r="B6" i="3"/>
  <c r="B6" i="5" l="1"/>
  <c r="B6" i="4"/>
  <c r="B6" i="6" l="1"/>
  <c r="B4" i="1" l="1"/>
  <c r="A5" i="1" l="1"/>
  <c r="B5" i="1" s="1"/>
  <c r="A6" i="1" l="1"/>
  <c r="A7" i="1" s="1"/>
  <c r="A8" i="1" s="1"/>
  <c r="A9" i="1" l="1"/>
  <c r="B9" i="1" s="1"/>
  <c r="B8" i="1"/>
  <c r="B6" i="1"/>
  <c r="B7" i="1"/>
  <c r="A10" i="1" l="1"/>
  <c r="B7" i="2"/>
  <c r="B7" i="3"/>
  <c r="A11" i="1" l="1"/>
  <c r="B10" i="1"/>
  <c r="B7" i="5"/>
  <c r="B7" i="4"/>
  <c r="A12" i="1" l="1"/>
  <c r="B11" i="1"/>
  <c r="B7" i="6"/>
  <c r="B12" i="1" l="1"/>
  <c r="A13" i="1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B28" i="1"/>
  <c r="A30" i="1" l="1"/>
  <c r="B29" i="1"/>
  <c r="A31" i="1" l="1"/>
  <c r="B30" i="1"/>
  <c r="A32" i="1" l="1"/>
  <c r="B31" i="1"/>
  <c r="B32" i="1" l="1"/>
</calcChain>
</file>

<file path=xl/sharedStrings.xml><?xml version="1.0" encoding="utf-8"?>
<sst xmlns="http://schemas.openxmlformats.org/spreadsheetml/2006/main" count="163" uniqueCount="63">
  <si>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</si>
  <si>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</si>
  <si>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</si>
  <si>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</si>
  <si>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</si>
  <si>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</si>
  <si>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</si>
  <si>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</si>
  <si>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</si>
  <si>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</si>
  <si>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</si>
  <si>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</si>
  <si>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</si>
  <si>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</si>
  <si>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</si>
  <si>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</si>
  <si>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</si>
  <si>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</si>
  <si>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</si>
  <si>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</si>
  <si>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</si>
  <si>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</si>
  <si>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</si>
  <si>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</si>
  <si>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</si>
  <si>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</si>
  <si>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</si>
  <si>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</si>
  <si>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</si>
  <si>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</si>
  <si>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</si>
  <si>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</si>
  <si>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</si>
  <si>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</si>
  <si>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</si>
  <si>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</si>
  <si>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</si>
  <si>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</si>
  <si>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</si>
  <si>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</si>
  <si>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</si>
  <si>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</si>
  <si>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</si>
  <si>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</si>
  <si>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</si>
  <si>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</si>
  <si>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</si>
  <si>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</si>
  <si>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</si>
  <si>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t>桂島ステイ
ステーション</t>
    <rPh sb="0" eb="1">
      <t>カツラ</t>
    </rPh>
    <rPh sb="1" eb="2">
      <t>シマ</t>
    </rPh>
    <phoneticPr fontId="12"/>
  </si>
  <si>
    <t>桂島桟橋</t>
    <rPh sb="0" eb="1">
      <t>カツラ</t>
    </rPh>
    <rPh sb="1" eb="2">
      <t>シマ</t>
    </rPh>
    <rPh sb="2" eb="4">
      <t>サンバシ</t>
    </rPh>
    <phoneticPr fontId="12"/>
  </si>
  <si>
    <t>石浜桟橋</t>
    <rPh sb="0" eb="2">
      <t>イシハマ</t>
    </rPh>
    <rPh sb="2" eb="4">
      <t>サンバシ</t>
    </rPh>
    <phoneticPr fontId="12"/>
  </si>
  <si>
    <t>寒風沢ステイ
ステーション</t>
    <rPh sb="0" eb="2">
      <t>カンプウ</t>
    </rPh>
    <rPh sb="2" eb="3">
      <t>サワ</t>
    </rPh>
    <phoneticPr fontId="12"/>
  </si>
  <si>
    <t>寒風沢桟橋</t>
    <rPh sb="0" eb="2">
      <t>カンプウ</t>
    </rPh>
    <rPh sb="2" eb="3">
      <t>サワ</t>
    </rPh>
    <rPh sb="3" eb="5">
      <t>サンバシ</t>
    </rPh>
    <phoneticPr fontId="12"/>
  </si>
  <si>
    <t>朴島桟橋</t>
    <rPh sb="0" eb="1">
      <t>ホオ</t>
    </rPh>
    <rPh sb="1" eb="2">
      <t>シマ</t>
    </rPh>
    <rPh sb="2" eb="4">
      <t>サンバシ</t>
    </rPh>
    <phoneticPr fontId="12"/>
  </si>
  <si>
    <t>野々島桟橋</t>
    <rPh sb="0" eb="1">
      <t>ノ</t>
    </rPh>
    <rPh sb="2" eb="3">
      <t>シマ</t>
    </rPh>
    <rPh sb="3" eb="5">
      <t>サンバシ</t>
    </rPh>
    <phoneticPr fontId="12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</si>
  <si>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2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</si>
  <si>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2"/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</si>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</sst>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&quot;μsv/h&quot;"/>
    <numFmt numFmtId="177" formatCode="0.000&quot;μSv/h&quot;"/>
    <numFmt numFmtId="178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176" fontId="1" fillId="3" borderId="1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8" fontId="1" fillId="0" borderId="0" xfId="1" applyNumberFormat="1">
      <alignment vertical="center"/>
    </xf>
    <xf numFmtId="0" fontId="8" fillId="4" borderId="3" xfId="2" applyFont="1" applyFill="1" applyBorder="1" applyAlignment="1">
      <alignment horizontal="distributed" vertical="center" shrinkToFit="1"/>
    </xf>
    <xf numFmtId="0" fontId="13" fillId="4" borderId="1" xfId="0" applyFont="1" applyFill="1" applyBorder="1" applyAlignment="1">
      <alignment horizontal="distributed" vertical="center" wrapText="1"/>
    </xf>
    <xf numFmtId="0" fontId="13" fillId="4" borderId="1" xfId="0" applyFont="1" applyFill="1" applyBorder="1" applyAlignment="1">
      <alignment horizontal="distributed" vertical="center" shrinkToFit="1"/>
    </xf>
    <xf numFmtId="0" fontId="13" fillId="4" borderId="1" xfId="0" applyFont="1" applyFill="1" applyBorder="1" applyAlignment="1">
      <alignment horizontal="distributed" vertical="center" wrapText="1" shrinkToFit="1"/>
    </xf>
    <xf numFmtId="0" fontId="13" fillId="4" borderId="1" xfId="0" applyFont="1" applyFill="1" applyBorder="1" applyAlignment="1">
      <alignment vertical="center" wrapText="1" shrinkToFit="1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14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8" fontId="11" fillId="0" borderId="5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K35"/>
  <sheetViews>
    <sheetView tabSelected="1" view="pageBreakPreview" zoomScale="70" zoomScaleNormal="55" zoomScaleSheetLayoutView="70" workbookViewId="0">
      <pane xSplit="2" ySplit="1" topLeftCell="C2" activePane="bottomRight" state="frozen"/>
      <selection activeCell="D23" activeCellId="1" sqref="C23 D23"/>
      <selection pane="topRight" activeCell="D23" activeCellId="1" sqref="C23 D23"/>
      <selection pane="bottomLeft" activeCell="D23" activeCellId="1" sqref="C23 D23"/>
      <selection pane="bottomRight" activeCell="D8" sqref="D8"/>
    </sheetView>
  </sheetViews>
  <sheetFormatPr defaultRowHeight="18.75" x14ac:dyDescent="0.4"/>
  <cols>
    <col min="1" max="2" width="11.2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1" x14ac:dyDescent="0.4">
      <c r="D1" s="1"/>
      <c r="E1" s="1"/>
      <c r="F1" s="1"/>
      <c r="G1" s="1"/>
      <c r="I1" s="3">
        <v>2020</v>
      </c>
      <c r="J1" s="3"/>
      <c r="K1" s="18">
        <f>DATE(I1,2,1)</f>
        <v>43862</v>
      </c>
    </row>
    <row r="2" spans="1:11" ht="46.5" customHeight="1" x14ac:dyDescent="0.4">
      <c r="A2" s="29" t="s">
        <v>59</v>
      </c>
      <c r="B2" s="29"/>
      <c r="C2" s="29"/>
      <c r="D2" s="29"/>
      <c r="E2" s="29"/>
      <c r="F2" s="29"/>
      <c r="G2" s="29"/>
    </row>
    <row r="3" spans="1:11" ht="36" x14ac:dyDescent="0.4">
      <c r="A3" s="27" t="s">
        <v>0</v>
      </c>
      <c r="B3" s="28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1" x14ac:dyDescent="0.4">
      <c r="A4" s="5">
        <f>K1</f>
        <v>43862</v>
      </c>
      <c r="B4" s="5" t="str">
        <f>TEXT(A4,"(aaa)")</f>
        <v>(土)</v>
      </c>
      <c r="C4" s="8" t="s">
        <v>46</v>
      </c>
      <c r="D4" s="8" t="s">
        <v>46</v>
      </c>
      <c r="E4" s="8" t="s">
        <v>46</v>
      </c>
      <c r="F4" s="8" t="s">
        <v>46</v>
      </c>
      <c r="G4" s="8" t="s">
        <v>46</v>
      </c>
    </row>
    <row r="5" spans="1:11" x14ac:dyDescent="0.4">
      <c r="A5" s="5">
        <f>A4+1</f>
        <v>43863</v>
      </c>
      <c r="B5" s="5" t="str">
        <f>TEXT(A5,"(aaa)")</f>
        <v>(日)</v>
      </c>
      <c r="C5" s="8" t="s">
        <v>46</v>
      </c>
      <c r="D5" s="8" t="s">
        <v>46</v>
      </c>
      <c r="E5" s="8" t="s">
        <v>46</v>
      </c>
      <c r="F5" s="8" t="s">
        <v>46</v>
      </c>
      <c r="G5" s="8" t="s">
        <v>46</v>
      </c>
    </row>
    <row r="6" spans="1:11" x14ac:dyDescent="0.4">
      <c r="A6" s="5">
        <f t="shared" ref="A6:A32" si="0">A5+1</f>
        <v>43864</v>
      </c>
      <c r="B6" s="5" t="str">
        <f t="shared" ref="B6:B32" si="1">TEXT(A6,"(aaa)")</f>
        <v>(月)</v>
      </c>
      <c r="C6" s="8">
        <v>3.9E-2</v>
      </c>
      <c r="D6" s="8">
        <v>5.2999999999999999E-2</v>
      </c>
      <c r="E6" s="8">
        <v>3.9E-2</v>
      </c>
      <c r="F6" s="8">
        <v>3.7999999999999999E-2</v>
      </c>
      <c r="G6" s="8">
        <v>4.5999999999999999E-2</v>
      </c>
    </row>
    <row r="7" spans="1:11" x14ac:dyDescent="0.4">
      <c r="A7" s="5">
        <f t="shared" si="0"/>
        <v>43865</v>
      </c>
      <c r="B7" s="5" t="str">
        <f t="shared" si="1"/>
        <v>(火)</v>
      </c>
      <c r="C7" s="8">
        <v>4.1000000000000002E-2</v>
      </c>
      <c r="D7" s="8">
        <v>0.05</v>
      </c>
      <c r="E7" s="8">
        <v>4.4999999999999998E-2</v>
      </c>
      <c r="F7" s="8">
        <v>3.5999999999999997E-2</v>
      </c>
      <c r="G7" s="8">
        <v>4.7E-2</v>
      </c>
    </row>
    <row r="8" spans="1:11" x14ac:dyDescent="0.4">
      <c r="A8" s="5">
        <f t="shared" si="0"/>
        <v>43866</v>
      </c>
      <c r="B8" s="5" t="str">
        <f t="shared" si="1"/>
        <v>(水)</v>
      </c>
      <c r="C8" s="8">
        <v>4.7E-2</v>
      </c>
      <c r="D8" s="8">
        <v>5.3999999999999999E-2</v>
      </c>
      <c r="E8" s="8">
        <v>4.8000000000000001E-2</v>
      </c>
      <c r="F8" s="8">
        <v>3.9E-2</v>
      </c>
      <c r="G8" s="8">
        <v>0.05</v>
      </c>
    </row>
    <row r="9" spans="1:11" x14ac:dyDescent="0.4">
      <c r="A9" s="5">
        <f t="shared" si="0"/>
        <v>43867</v>
      </c>
      <c r="B9" s="5" t="str">
        <f t="shared" si="1"/>
        <v>(木)</v>
      </c>
      <c r="C9" s="8">
        <v>4.7E-2</v>
      </c>
      <c r="D9" s="8">
        <v>5.5E-2</v>
      </c>
      <c r="E9" s="8">
        <v>5.1999999999999998E-2</v>
      </c>
      <c r="F9" s="8">
        <v>4.2999999999999997E-2</v>
      </c>
      <c r="G9" s="8">
        <v>5.0999999999999997E-2</v>
      </c>
    </row>
    <row r="10" spans="1:11" x14ac:dyDescent="0.4">
      <c r="A10" s="5">
        <f t="shared" si="0"/>
        <v>43868</v>
      </c>
      <c r="B10" s="5" t="str">
        <f t="shared" si="1"/>
        <v>(金)</v>
      </c>
      <c r="C10" s="8">
        <v>3.9E-2</v>
      </c>
      <c r="D10" s="8">
        <v>5.3999999999999999E-2</v>
      </c>
      <c r="E10" s="8">
        <v>4.2999999999999997E-2</v>
      </c>
      <c r="F10" s="8">
        <v>3.7999999999999999E-2</v>
      </c>
      <c r="G10" s="8">
        <v>4.3999999999999997E-2</v>
      </c>
    </row>
    <row r="11" spans="1:11" x14ac:dyDescent="0.4">
      <c r="A11" s="5">
        <f t="shared" si="0"/>
        <v>43869</v>
      </c>
      <c r="B11" s="5" t="str">
        <f t="shared" si="1"/>
        <v>(土)</v>
      </c>
      <c r="C11" s="8" t="s">
        <v>46</v>
      </c>
      <c r="D11" s="8" t="s">
        <v>46</v>
      </c>
      <c r="E11" s="8" t="s">
        <v>46</v>
      </c>
      <c r="F11" s="8" t="s">
        <v>46</v>
      </c>
      <c r="G11" s="8" t="s">
        <v>46</v>
      </c>
    </row>
    <row r="12" spans="1:11" x14ac:dyDescent="0.4">
      <c r="A12" s="5">
        <f t="shared" si="0"/>
        <v>43870</v>
      </c>
      <c r="B12" s="5" t="str">
        <f t="shared" si="1"/>
        <v>(日)</v>
      </c>
      <c r="C12" s="8" t="s">
        <v>46</v>
      </c>
      <c r="D12" s="8" t="s">
        <v>46</v>
      </c>
      <c r="E12" s="8" t="s">
        <v>46</v>
      </c>
      <c r="F12" s="8" t="s">
        <v>46</v>
      </c>
      <c r="G12" s="8" t="s">
        <v>46</v>
      </c>
    </row>
    <row r="13" spans="1:11" x14ac:dyDescent="0.4">
      <c r="A13" s="5">
        <f t="shared" si="0"/>
        <v>43871</v>
      </c>
      <c r="B13" s="5" t="str">
        <f t="shared" si="1"/>
        <v>(月)</v>
      </c>
      <c r="C13" s="8">
        <v>4.3999999999999997E-2</v>
      </c>
      <c r="D13" s="8">
        <v>4.3999999999999997E-2</v>
      </c>
      <c r="E13" s="8">
        <v>4.1000000000000002E-2</v>
      </c>
      <c r="F13" s="8">
        <v>3.9E-2</v>
      </c>
      <c r="G13" s="8">
        <v>4.3999999999999997E-2</v>
      </c>
    </row>
    <row r="14" spans="1:11" x14ac:dyDescent="0.4">
      <c r="A14" s="5">
        <f t="shared" si="0"/>
        <v>43872</v>
      </c>
      <c r="B14" s="5" t="str">
        <f t="shared" si="1"/>
        <v>(火)</v>
      </c>
      <c r="C14" s="8" t="s">
        <v>46</v>
      </c>
      <c r="D14" s="8" t="s">
        <v>46</v>
      </c>
      <c r="E14" s="8" t="s">
        <v>46</v>
      </c>
      <c r="F14" s="8" t="s">
        <v>46</v>
      </c>
      <c r="G14" s="8" t="s">
        <v>46</v>
      </c>
    </row>
    <row r="15" spans="1:11" x14ac:dyDescent="0.4">
      <c r="A15" s="5">
        <f t="shared" si="0"/>
        <v>43873</v>
      </c>
      <c r="B15" s="5" t="str">
        <f t="shared" si="1"/>
        <v>(水)</v>
      </c>
      <c r="C15" s="8">
        <v>4.1000000000000002E-2</v>
      </c>
      <c r="D15" s="8">
        <v>0.05</v>
      </c>
      <c r="E15" s="8">
        <v>4.3999999999999997E-2</v>
      </c>
      <c r="F15" s="8">
        <v>3.5999999999999997E-2</v>
      </c>
      <c r="G15" s="8">
        <v>4.7E-2</v>
      </c>
    </row>
    <row r="16" spans="1:11" x14ac:dyDescent="0.4">
      <c r="A16" s="5">
        <f t="shared" si="0"/>
        <v>43874</v>
      </c>
      <c r="B16" s="5" t="str">
        <f t="shared" si="1"/>
        <v>(木)</v>
      </c>
      <c r="C16" s="8">
        <v>5.3999999999999999E-2</v>
      </c>
      <c r="D16" s="8">
        <v>5.6000000000000001E-2</v>
      </c>
      <c r="E16" s="8">
        <v>0.05</v>
      </c>
      <c r="F16" s="8">
        <v>4.1000000000000002E-2</v>
      </c>
      <c r="G16" s="8">
        <v>4.4999999999999998E-2</v>
      </c>
    </row>
    <row r="17" spans="1:7" x14ac:dyDescent="0.4">
      <c r="A17" s="5">
        <f t="shared" si="0"/>
        <v>43875</v>
      </c>
      <c r="B17" s="5" t="str">
        <f t="shared" si="1"/>
        <v>(金)</v>
      </c>
      <c r="C17" s="8">
        <v>3.7999999999999999E-2</v>
      </c>
      <c r="D17" s="8">
        <v>4.4999999999999998E-2</v>
      </c>
      <c r="E17" s="8">
        <v>4.8000000000000001E-2</v>
      </c>
      <c r="F17" s="8">
        <v>4.1000000000000002E-2</v>
      </c>
      <c r="G17" s="8">
        <v>4.7E-2</v>
      </c>
    </row>
    <row r="18" spans="1:7" x14ac:dyDescent="0.4">
      <c r="A18" s="5">
        <f t="shared" si="0"/>
        <v>43876</v>
      </c>
      <c r="B18" s="5" t="str">
        <f t="shared" si="1"/>
        <v>(土)</v>
      </c>
      <c r="C18" s="8" t="s">
        <v>46</v>
      </c>
      <c r="D18" s="8" t="s">
        <v>46</v>
      </c>
      <c r="E18" s="8" t="s">
        <v>46</v>
      </c>
      <c r="F18" s="8" t="s">
        <v>46</v>
      </c>
      <c r="G18" s="8" t="s">
        <v>46</v>
      </c>
    </row>
    <row r="19" spans="1:7" x14ac:dyDescent="0.4">
      <c r="A19" s="5">
        <f t="shared" si="0"/>
        <v>43877</v>
      </c>
      <c r="B19" s="5" t="str">
        <f t="shared" si="1"/>
        <v>(日)</v>
      </c>
      <c r="C19" s="8" t="s">
        <v>46</v>
      </c>
      <c r="D19" s="8" t="s">
        <v>46</v>
      </c>
      <c r="E19" s="8" t="s">
        <v>46</v>
      </c>
      <c r="F19" s="8" t="s">
        <v>46</v>
      </c>
      <c r="G19" s="8" t="s">
        <v>46</v>
      </c>
    </row>
    <row r="20" spans="1:7" x14ac:dyDescent="0.4">
      <c r="A20" s="5">
        <f t="shared" si="0"/>
        <v>43878</v>
      </c>
      <c r="B20" s="5" t="str">
        <f t="shared" si="1"/>
        <v>(月)</v>
      </c>
      <c r="C20" s="8">
        <v>4.1000000000000002E-2</v>
      </c>
      <c r="D20" s="8">
        <v>4.8000000000000001E-2</v>
      </c>
      <c r="E20" s="8">
        <v>4.5999999999999999E-2</v>
      </c>
      <c r="F20" s="8">
        <v>3.5999999999999997E-2</v>
      </c>
      <c r="G20" s="8">
        <v>4.1000000000000002E-2</v>
      </c>
    </row>
    <row r="21" spans="1:7" x14ac:dyDescent="0.4">
      <c r="A21" s="5">
        <f t="shared" si="0"/>
        <v>43879</v>
      </c>
      <c r="B21" s="5" t="str">
        <f t="shared" si="1"/>
        <v>(火)</v>
      </c>
      <c r="C21" s="8">
        <v>4.1000000000000002E-2</v>
      </c>
      <c r="D21" s="8">
        <v>5.3999999999999999E-2</v>
      </c>
      <c r="E21" s="8">
        <v>4.2999999999999997E-2</v>
      </c>
      <c r="F21" s="8">
        <v>3.4000000000000002E-2</v>
      </c>
      <c r="G21" s="8">
        <v>4.9000000000000002E-2</v>
      </c>
    </row>
    <row r="22" spans="1:7" x14ac:dyDescent="0.4">
      <c r="A22" s="5">
        <f t="shared" si="0"/>
        <v>43880</v>
      </c>
      <c r="B22" s="5" t="str">
        <f t="shared" si="1"/>
        <v>(水)</v>
      </c>
      <c r="C22" s="8">
        <v>3.9E-2</v>
      </c>
      <c r="D22" s="8">
        <v>5.1999999999999998E-2</v>
      </c>
      <c r="E22" s="8">
        <v>4.4999999999999998E-2</v>
      </c>
      <c r="F22" s="8">
        <v>3.4000000000000002E-2</v>
      </c>
      <c r="G22" s="8">
        <v>3.7999999999999999E-2</v>
      </c>
    </row>
    <row r="23" spans="1:7" x14ac:dyDescent="0.4">
      <c r="A23" s="5">
        <f t="shared" si="0"/>
        <v>43881</v>
      </c>
      <c r="B23" s="5" t="str">
        <f t="shared" si="1"/>
        <v>(木)</v>
      </c>
      <c r="C23" s="8">
        <v>3.9E-2</v>
      </c>
      <c r="D23" s="8">
        <v>5.0999999999999997E-2</v>
      </c>
      <c r="E23" s="8">
        <v>4.4999999999999998E-2</v>
      </c>
      <c r="F23" s="8">
        <v>3.5000000000000003E-2</v>
      </c>
      <c r="G23" s="8">
        <v>4.2999999999999997E-2</v>
      </c>
    </row>
    <row r="24" spans="1:7" x14ac:dyDescent="0.4">
      <c r="A24" s="5">
        <f t="shared" si="0"/>
        <v>43882</v>
      </c>
      <c r="B24" s="5" t="str">
        <f t="shared" si="1"/>
        <v>(金)</v>
      </c>
      <c r="C24" s="8">
        <v>0.04</v>
      </c>
      <c r="D24" s="8">
        <v>5.1999999999999998E-2</v>
      </c>
      <c r="E24" s="8">
        <v>3.7999999999999999E-2</v>
      </c>
      <c r="F24" s="8">
        <v>3.7999999999999999E-2</v>
      </c>
      <c r="G24" s="8">
        <v>4.9000000000000002E-2</v>
      </c>
    </row>
    <row r="25" spans="1:7" x14ac:dyDescent="0.4">
      <c r="A25" s="5">
        <f t="shared" si="0"/>
        <v>43883</v>
      </c>
      <c r="B25" s="5" t="str">
        <f t="shared" si="1"/>
        <v>(土)</v>
      </c>
      <c r="C25" s="8" t="s">
        <v>46</v>
      </c>
      <c r="D25" s="8" t="s">
        <v>46</v>
      </c>
      <c r="E25" s="8" t="s">
        <v>46</v>
      </c>
      <c r="F25" s="8" t="s">
        <v>46</v>
      </c>
      <c r="G25" s="8" t="s">
        <v>46</v>
      </c>
    </row>
    <row r="26" spans="1:7" x14ac:dyDescent="0.4">
      <c r="A26" s="5">
        <f t="shared" si="0"/>
        <v>43884</v>
      </c>
      <c r="B26" s="5" t="str">
        <f t="shared" si="1"/>
        <v>(日)</v>
      </c>
      <c r="C26" s="8" t="s">
        <v>46</v>
      </c>
      <c r="D26" s="8" t="s">
        <v>46</v>
      </c>
      <c r="E26" s="8" t="s">
        <v>46</v>
      </c>
      <c r="F26" s="8" t="s">
        <v>46</v>
      </c>
      <c r="G26" s="8" t="s">
        <v>46</v>
      </c>
    </row>
    <row r="27" spans="1:7" x14ac:dyDescent="0.4">
      <c r="A27" s="5">
        <f t="shared" si="0"/>
        <v>43885</v>
      </c>
      <c r="B27" s="5" t="str">
        <f t="shared" si="1"/>
        <v>(月)</v>
      </c>
      <c r="C27" s="8" t="s">
        <v>46</v>
      </c>
      <c r="D27" s="8" t="s">
        <v>46</v>
      </c>
      <c r="E27" s="8" t="s">
        <v>46</v>
      </c>
      <c r="F27" s="8" t="s">
        <v>46</v>
      </c>
      <c r="G27" s="8" t="s">
        <v>46</v>
      </c>
    </row>
    <row r="28" spans="1:7" x14ac:dyDescent="0.4">
      <c r="A28" s="5">
        <f t="shared" si="0"/>
        <v>43886</v>
      </c>
      <c r="B28" s="5" t="str">
        <f t="shared" si="1"/>
        <v>(火)</v>
      </c>
      <c r="C28" s="8">
        <v>4.2000000000000003E-2</v>
      </c>
      <c r="D28" s="8">
        <v>5.2999999999999999E-2</v>
      </c>
      <c r="E28" s="8">
        <v>4.2999999999999997E-2</v>
      </c>
      <c r="F28" s="8">
        <v>3.4000000000000002E-2</v>
      </c>
      <c r="G28" s="8">
        <v>4.3999999999999997E-2</v>
      </c>
    </row>
    <row r="29" spans="1:7" x14ac:dyDescent="0.4">
      <c r="A29" s="5">
        <f t="shared" si="0"/>
        <v>43887</v>
      </c>
      <c r="B29" s="5" t="str">
        <f t="shared" si="1"/>
        <v>(水)</v>
      </c>
      <c r="C29" s="8">
        <v>4.7E-2</v>
      </c>
      <c r="D29" s="8">
        <v>5.3999999999999999E-2</v>
      </c>
      <c r="E29" s="8">
        <v>4.8000000000000001E-2</v>
      </c>
      <c r="F29" s="8">
        <v>3.9E-2</v>
      </c>
      <c r="G29" s="8">
        <v>0.05</v>
      </c>
    </row>
    <row r="30" spans="1:7" x14ac:dyDescent="0.4">
      <c r="A30" s="5">
        <f t="shared" si="0"/>
        <v>43888</v>
      </c>
      <c r="B30" s="5" t="str">
        <f t="shared" si="1"/>
        <v>(木)</v>
      </c>
      <c r="C30" s="8">
        <v>4.7E-2</v>
      </c>
      <c r="D30" s="8">
        <v>5.5E-2</v>
      </c>
      <c r="E30" s="8">
        <v>5.1999999999999998E-2</v>
      </c>
      <c r="F30" s="8">
        <v>4.2999999999999997E-2</v>
      </c>
      <c r="G30" s="8">
        <v>5.0999999999999997E-2</v>
      </c>
    </row>
    <row r="31" spans="1:7" x14ac:dyDescent="0.4">
      <c r="A31" s="5">
        <f t="shared" si="0"/>
        <v>43889</v>
      </c>
      <c r="B31" s="5" t="str">
        <f t="shared" si="1"/>
        <v>(金)</v>
      </c>
      <c r="C31" s="8">
        <v>4.5999999999999999E-2</v>
      </c>
      <c r="D31" s="8">
        <v>4.5999999999999999E-2</v>
      </c>
      <c r="E31" s="8">
        <v>4.2000000000000003E-2</v>
      </c>
      <c r="F31" s="8">
        <v>3.9E-2</v>
      </c>
      <c r="G31" s="8">
        <v>4.4999999999999998E-2</v>
      </c>
    </row>
    <row r="32" spans="1:7" x14ac:dyDescent="0.4">
      <c r="A32" s="5">
        <f t="shared" si="0"/>
        <v>43890</v>
      </c>
      <c r="B32" s="5" t="str">
        <f t="shared" si="1"/>
        <v>(土)</v>
      </c>
      <c r="C32" s="8" t="s">
        <v>46</v>
      </c>
      <c r="D32" s="8" t="s">
        <v>46</v>
      </c>
      <c r="E32" s="8" t="s">
        <v>46</v>
      </c>
      <c r="F32" s="8" t="s">
        <v>46</v>
      </c>
      <c r="G32" s="8" t="s">
        <v>46</v>
      </c>
    </row>
    <row r="33" spans="1:7" ht="24" customHeight="1" x14ac:dyDescent="0.4">
      <c r="A33" s="26" t="s">
        <v>58</v>
      </c>
      <c r="B33" s="26"/>
      <c r="C33" s="26"/>
      <c r="D33" s="26"/>
      <c r="E33" s="26"/>
      <c r="F33" s="26"/>
      <c r="G33" s="26"/>
    </row>
    <row r="34" spans="1:7" ht="24" customHeight="1" x14ac:dyDescent="0.4">
      <c r="A34" t="s">
        <v>47</v>
      </c>
      <c r="B34" s="2"/>
    </row>
    <row r="35" spans="1:7" ht="24" customHeight="1" x14ac:dyDescent="0.4">
      <c r="A35" t="s">
        <v>48</v>
      </c>
    </row>
  </sheetData>
  <sheetProtection algorithmName="SHA-512" hashValue="Md/iUkJFRaPRdBvBc595kVIHi60E/UaC31ss8307kVk4zGBGM0WqV9aYMvIGx3jAbJu+RJ5yF8oe6fj1FmMK4g==" saltValue="a6Hw0Fq1HCKkG/TrheDOoA==" spinCount="100000" sheet="1" objects="1" scenarios="1"/>
  <mergeCells count="3">
    <mergeCell ref="A33:G33"/>
    <mergeCell ref="A3:B3"/>
    <mergeCell ref="A2:G2"/>
  </mergeCells>
  <phoneticPr fontId="5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activeCell="E7" sqref="E7"/>
      <selection pane="topRight" activeCell="E7" sqref="E7"/>
      <selection pane="bottomLeft" activeCell="E7" sqref="E7"/>
      <selection pane="bottomRight" activeCell="E7" sqref="E7"/>
    </sheetView>
  </sheetViews>
  <sheetFormatPr defaultRowHeight="18.75" x14ac:dyDescent="0.4"/>
  <cols>
    <col min="1" max="2" width="12.5" customWidth="1"/>
    <col min="3" max="10" width="17.875" style="12" customWidth="1"/>
    <col min="14" max="14" width="10.375" bestFit="1" customWidth="1"/>
  </cols>
  <sheetData>
    <row r="1" spans="1:14" x14ac:dyDescent="0.4">
      <c r="L1" s="3">
        <v>2020</v>
      </c>
      <c r="M1" s="3"/>
      <c r="N1" s="13">
        <f>DATE(火曜日測定!A1,2,1)</f>
        <v>43862</v>
      </c>
    </row>
    <row r="2" spans="1:14" ht="46.5" customHeight="1" x14ac:dyDescent="0.4">
      <c r="A2" s="30" t="s">
        <v>60</v>
      </c>
      <c r="B2" s="30"/>
      <c r="C2" s="30"/>
      <c r="D2" s="30"/>
      <c r="E2" s="30"/>
      <c r="F2" s="30"/>
      <c r="G2" s="30"/>
      <c r="H2" s="30"/>
      <c r="I2" s="30"/>
      <c r="J2" s="30"/>
    </row>
    <row r="3" spans="1:14" x14ac:dyDescent="0.4">
      <c r="A3" s="27" t="s">
        <v>0</v>
      </c>
      <c r="B3" s="28"/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4" x14ac:dyDescent="0.4">
      <c r="A4" s="5">
        <f>N1+2</f>
        <v>43864</v>
      </c>
      <c r="B4" s="5" t="str">
        <f t="shared" ref="B4:B7" si="0">TEXT(A4,"(aaa)")</f>
        <v>(月)</v>
      </c>
      <c r="C4" s="24">
        <v>4.2999999999999997E-2</v>
      </c>
      <c r="D4" s="24">
        <v>3.7999999999999999E-2</v>
      </c>
      <c r="E4" s="24">
        <v>4.2999999999999997E-2</v>
      </c>
      <c r="F4" s="24">
        <v>4.5999999999999999E-2</v>
      </c>
      <c r="G4" s="24">
        <v>4.3999999999999997E-2</v>
      </c>
      <c r="H4" s="24">
        <v>4.2999999999999997E-2</v>
      </c>
      <c r="I4" s="24">
        <v>4.3999999999999997E-2</v>
      </c>
      <c r="J4" s="24">
        <v>4.5999999999999999E-2</v>
      </c>
    </row>
    <row r="5" spans="1:14" x14ac:dyDescent="0.4">
      <c r="A5" s="5">
        <f>A4+7</f>
        <v>43871</v>
      </c>
      <c r="B5" s="5" t="str">
        <f t="shared" si="0"/>
        <v>(月)</v>
      </c>
      <c r="C5" s="24">
        <v>4.2999999999999997E-2</v>
      </c>
      <c r="D5" s="24">
        <v>3.7999999999999999E-2</v>
      </c>
      <c r="E5" s="24">
        <v>4.2999999999999997E-2</v>
      </c>
      <c r="F5" s="24">
        <v>4.5999999999999999E-2</v>
      </c>
      <c r="G5" s="24">
        <v>4.3999999999999997E-2</v>
      </c>
      <c r="H5" s="24">
        <v>4.2999999999999997E-2</v>
      </c>
      <c r="I5" s="24">
        <v>4.3999999999999997E-2</v>
      </c>
      <c r="J5" s="24">
        <v>4.5999999999999999E-2</v>
      </c>
    </row>
    <row r="6" spans="1:14" x14ac:dyDescent="0.4">
      <c r="A6" s="5">
        <f>A5+7</f>
        <v>43878</v>
      </c>
      <c r="B6" s="5" t="str">
        <f t="shared" si="0"/>
        <v>(月)</v>
      </c>
      <c r="C6" s="24">
        <v>4.2999999999999997E-2</v>
      </c>
      <c r="D6" s="24">
        <v>3.7999999999999999E-2</v>
      </c>
      <c r="E6" s="24">
        <v>3.9E-2</v>
      </c>
      <c r="F6" s="24">
        <v>4.5999999999999999E-2</v>
      </c>
      <c r="G6" s="24">
        <v>4.3999999999999997E-2</v>
      </c>
      <c r="H6" s="24">
        <v>4.2999999999999997E-2</v>
      </c>
      <c r="I6" s="24">
        <v>4.3999999999999997E-2</v>
      </c>
      <c r="J6" s="24">
        <v>4.5999999999999999E-2</v>
      </c>
    </row>
    <row r="7" spans="1:14" x14ac:dyDescent="0.4">
      <c r="A7" s="5">
        <f>A6+7</f>
        <v>43885</v>
      </c>
      <c r="B7" s="5" t="str">
        <f t="shared" si="0"/>
        <v>(月)</v>
      </c>
      <c r="C7" s="24" t="s">
        <v>46</v>
      </c>
      <c r="D7" s="24" t="s">
        <v>46</v>
      </c>
      <c r="E7" s="24" t="s">
        <v>46</v>
      </c>
      <c r="F7" s="24" t="s">
        <v>46</v>
      </c>
      <c r="G7" s="24" t="s">
        <v>46</v>
      </c>
      <c r="H7" s="24" t="s">
        <v>46</v>
      </c>
      <c r="I7" s="24" t="s">
        <v>46</v>
      </c>
      <c r="J7" s="24" t="s">
        <v>46</v>
      </c>
    </row>
    <row r="8" spans="1:14" ht="24" customHeight="1" x14ac:dyDescent="0.4">
      <c r="A8" s="26" t="s">
        <v>58</v>
      </c>
      <c r="B8" s="26"/>
      <c r="C8" s="26"/>
      <c r="D8" s="26"/>
      <c r="E8" s="26"/>
      <c r="F8" s="26"/>
      <c r="G8" s="26"/>
      <c r="H8"/>
      <c r="I8"/>
      <c r="J8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ACXFfHj4iNBp6XKZ8WHJGlahsEQhDsFgVqia32WIUqdgJQYA1xRnC7LX6TJPqtY+5KyZm691XM6us/Lb/v78mw==" saltValue="sjEC7yYl8yaeTFaRtmaUWw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J10"/>
  <sheetViews>
    <sheetView view="pageBreakPreview" zoomScale="60" zoomScaleNormal="55" workbookViewId="0">
      <pane xSplit="2" ySplit="1" topLeftCell="C2" activePane="bottomRight" state="frozen"/>
      <selection activeCell="E7" sqref="E7"/>
      <selection pane="topRight" activeCell="E7" sqref="E7"/>
      <selection pane="bottomLeft" activeCell="E7" sqref="E7"/>
      <selection pane="bottomRight" activeCell="E7" sqref="E7"/>
    </sheetView>
  </sheetViews>
  <sheetFormatPr defaultRowHeight="18.75" x14ac:dyDescent="0.4"/>
  <cols>
    <col min="1" max="2" width="12.5" customWidth="1"/>
    <col min="3" max="10" width="17.625" style="12" customWidth="1"/>
  </cols>
  <sheetData>
    <row r="1" spans="1:10" x14ac:dyDescent="0.4">
      <c r="A1" s="3">
        <v>2020</v>
      </c>
      <c r="B1" s="3"/>
      <c r="C1" s="13">
        <f>DATE(A1,2,1)</f>
        <v>43862</v>
      </c>
    </row>
    <row r="2" spans="1:10" ht="46.5" customHeight="1" x14ac:dyDescent="0.4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x14ac:dyDescent="0.4">
      <c r="A3" s="27" t="s">
        <v>0</v>
      </c>
      <c r="B3" s="28"/>
      <c r="C3" s="14" t="s">
        <v>14</v>
      </c>
      <c r="D3" s="14" t="s">
        <v>15</v>
      </c>
      <c r="E3" s="14" t="s">
        <v>16</v>
      </c>
      <c r="F3" s="14" t="s">
        <v>17</v>
      </c>
      <c r="G3" s="14" t="s">
        <v>18</v>
      </c>
      <c r="H3" s="14" t="s">
        <v>19</v>
      </c>
      <c r="I3" s="14" t="s">
        <v>20</v>
      </c>
      <c r="J3" s="14" t="s">
        <v>21</v>
      </c>
    </row>
    <row r="4" spans="1:10" x14ac:dyDescent="0.4">
      <c r="A4" s="5">
        <f>C1+3</f>
        <v>43865</v>
      </c>
      <c r="B4" s="5" t="str">
        <f t="shared" ref="B4:B7" si="0">TEXT(A4,"(aaa)")</f>
        <v>(火)</v>
      </c>
      <c r="C4" s="24">
        <v>4.9000000000000002E-2</v>
      </c>
      <c r="D4" s="24">
        <v>3.9E-2</v>
      </c>
      <c r="E4" s="24">
        <v>4.4999999999999998E-2</v>
      </c>
      <c r="F4" s="24">
        <v>5.7000000000000002E-2</v>
      </c>
      <c r="G4" s="24">
        <v>4.3999999999999997E-2</v>
      </c>
      <c r="H4" s="24">
        <v>5.2999999999999999E-2</v>
      </c>
      <c r="I4" s="24">
        <v>4.3999999999999997E-2</v>
      </c>
      <c r="J4" s="24">
        <v>4.4999999999999998E-2</v>
      </c>
    </row>
    <row r="5" spans="1:10" x14ac:dyDescent="0.4">
      <c r="A5" s="5">
        <f>A4+7</f>
        <v>43872</v>
      </c>
      <c r="B5" s="5" t="str">
        <f t="shared" si="0"/>
        <v>(火)</v>
      </c>
      <c r="C5" s="24" t="s">
        <v>46</v>
      </c>
      <c r="D5" s="24" t="s">
        <v>46</v>
      </c>
      <c r="E5" s="24" t="s">
        <v>46</v>
      </c>
      <c r="F5" s="24" t="s">
        <v>46</v>
      </c>
      <c r="G5" s="24" t="s">
        <v>46</v>
      </c>
      <c r="H5" s="24" t="s">
        <v>46</v>
      </c>
      <c r="I5" s="24" t="s">
        <v>46</v>
      </c>
      <c r="J5" s="24" t="s">
        <v>46</v>
      </c>
    </row>
    <row r="6" spans="1:10" x14ac:dyDescent="0.4">
      <c r="A6" s="5">
        <f>A5+7</f>
        <v>43879</v>
      </c>
      <c r="B6" s="5" t="str">
        <f t="shared" si="0"/>
        <v>(火)</v>
      </c>
      <c r="C6" s="24">
        <v>5.0999999999999997E-2</v>
      </c>
      <c r="D6" s="24">
        <v>4.2000000000000003E-2</v>
      </c>
      <c r="E6" s="24">
        <v>3.9E-2</v>
      </c>
      <c r="F6" s="24">
        <v>6.3E-2</v>
      </c>
      <c r="G6" s="24">
        <v>0.05</v>
      </c>
      <c r="H6" s="24">
        <v>5.8000000000000003E-2</v>
      </c>
      <c r="I6" s="24">
        <v>4.3999999999999997E-2</v>
      </c>
      <c r="J6" s="24">
        <v>4.3999999999999997E-2</v>
      </c>
    </row>
    <row r="7" spans="1:10" x14ac:dyDescent="0.4">
      <c r="A7" s="5">
        <f>A6+7</f>
        <v>43886</v>
      </c>
      <c r="B7" s="5" t="str">
        <f t="shared" si="0"/>
        <v>(火)</v>
      </c>
      <c r="C7" s="24">
        <v>4.7E-2</v>
      </c>
      <c r="D7" s="24">
        <v>4.2000000000000003E-2</v>
      </c>
      <c r="E7" s="24">
        <v>4.3999999999999997E-2</v>
      </c>
      <c r="F7" s="24">
        <v>5.0999999999999997E-2</v>
      </c>
      <c r="G7" s="24">
        <v>5.1999999999999998E-2</v>
      </c>
      <c r="H7" s="24">
        <v>5.3999999999999999E-2</v>
      </c>
      <c r="I7" s="24">
        <v>4.4999999999999998E-2</v>
      </c>
      <c r="J7" s="24">
        <v>4.2999999999999997E-2</v>
      </c>
    </row>
    <row r="8" spans="1:10" ht="24" customHeight="1" x14ac:dyDescent="0.4">
      <c r="A8" s="26" t="s">
        <v>58</v>
      </c>
      <c r="B8" s="26"/>
      <c r="C8" s="26"/>
      <c r="D8" s="26"/>
      <c r="E8" s="26"/>
      <c r="F8" s="26"/>
      <c r="G8" s="26"/>
      <c r="H8"/>
      <c r="I8"/>
      <c r="J8"/>
    </row>
    <row r="9" spans="1:10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0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tFWpEHcyoVtN0BOxeXCSXT/E5Nr4xWiNcHBl8mUU6j02lpWQtKO3hwSIhD6dGNbGck40YcWpUOlE1P6P20SNiw==" saltValue="MRfZerB4IhF+pK1oBPSuYg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60" zoomScaleNormal="70" workbookViewId="0">
      <pane xSplit="2" ySplit="1" topLeftCell="D2" activePane="bottomRight" state="frozen"/>
      <selection activeCell="E7" sqref="E7"/>
      <selection pane="topRight" activeCell="E7" sqref="E7"/>
      <selection pane="bottomLeft" activeCell="E7" sqref="E7"/>
      <selection pane="bottomRight" activeCell="E7" sqref="E7"/>
    </sheetView>
  </sheetViews>
  <sheetFormatPr defaultRowHeight="18.75" x14ac:dyDescent="0.4"/>
  <cols>
    <col min="1" max="2" width="12.5" customWidth="1"/>
    <col min="3" max="13" width="20.875" customWidth="1"/>
    <col min="14" max="14" width="28.125" customWidth="1"/>
    <col min="15" max="19" width="20.875" customWidth="1"/>
    <col min="23" max="23" width="10.375" bestFit="1" customWidth="1"/>
  </cols>
  <sheetData>
    <row r="1" spans="1:23" x14ac:dyDescent="0.4">
      <c r="U1" s="3">
        <v>2020</v>
      </c>
      <c r="V1" s="3"/>
      <c r="W1" s="6">
        <f>DATE(U1,2,1)</f>
        <v>43862</v>
      </c>
    </row>
    <row r="2" spans="1:23" ht="46.5" customHeight="1" x14ac:dyDescent="0.4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</row>
    <row r="3" spans="1:23" ht="55.5" customHeight="1" x14ac:dyDescent="0.4">
      <c r="A3" s="27" t="s">
        <v>0</v>
      </c>
      <c r="B3" s="28"/>
      <c r="C3" s="9" t="s">
        <v>22</v>
      </c>
      <c r="D3" s="9" t="s">
        <v>23</v>
      </c>
      <c r="E3" s="9" t="s">
        <v>24</v>
      </c>
      <c r="F3" s="9" t="s">
        <v>25</v>
      </c>
      <c r="G3" s="10" t="s">
        <v>26</v>
      </c>
      <c r="H3" s="9" t="s">
        <v>27</v>
      </c>
      <c r="I3" s="9" t="s">
        <v>28</v>
      </c>
      <c r="J3" s="19" t="s">
        <v>29</v>
      </c>
      <c r="K3" s="20" t="s">
        <v>49</v>
      </c>
      <c r="L3" s="21" t="s">
        <v>50</v>
      </c>
      <c r="M3" s="21" t="s">
        <v>51</v>
      </c>
      <c r="N3" s="20" t="s">
        <v>52</v>
      </c>
      <c r="O3" s="22" t="s">
        <v>53</v>
      </c>
      <c r="P3" s="21" t="s">
        <v>54</v>
      </c>
      <c r="Q3" s="23" t="s">
        <v>57</v>
      </c>
      <c r="R3" s="22" t="s">
        <v>55</v>
      </c>
      <c r="S3" s="22" t="s">
        <v>56</v>
      </c>
    </row>
    <row r="4" spans="1:23" x14ac:dyDescent="0.4">
      <c r="A4" s="5">
        <f>W1+4</f>
        <v>43866</v>
      </c>
      <c r="B4" s="7" t="str">
        <f>TEXT(A4,"(aaa)")</f>
        <v>(水)</v>
      </c>
      <c r="C4" s="24">
        <v>4.3999999999999997E-2</v>
      </c>
      <c r="D4" s="24">
        <v>5.6000000000000001E-2</v>
      </c>
      <c r="E4" s="24">
        <v>4.8000000000000001E-2</v>
      </c>
      <c r="F4" s="24">
        <v>0.04</v>
      </c>
      <c r="G4" s="24">
        <v>4.4999999999999998E-2</v>
      </c>
      <c r="H4" s="24">
        <v>4.8000000000000001E-2</v>
      </c>
      <c r="I4" s="24">
        <v>4.7E-2</v>
      </c>
      <c r="J4" s="25">
        <v>4.5999999999999999E-2</v>
      </c>
      <c r="K4" s="24">
        <v>4.9000000000000002E-2</v>
      </c>
      <c r="L4" s="24" t="s">
        <v>62</v>
      </c>
      <c r="M4" s="24">
        <v>4.2000000000000003E-2</v>
      </c>
      <c r="N4" s="24" t="s">
        <v>62</v>
      </c>
      <c r="O4" s="24">
        <v>3.3000000000000002E-2</v>
      </c>
      <c r="P4" s="24">
        <v>1.6E-2</v>
      </c>
      <c r="Q4" s="24">
        <v>4.9000000000000002E-2</v>
      </c>
      <c r="R4" s="24">
        <v>0.04</v>
      </c>
      <c r="S4" s="24">
        <v>3.5999999999999997E-2</v>
      </c>
    </row>
    <row r="5" spans="1:23" x14ac:dyDescent="0.4">
      <c r="A5" s="5">
        <f>A4+7</f>
        <v>43873</v>
      </c>
      <c r="B5" s="7" t="str">
        <f t="shared" ref="B5:B7" si="0">TEXT(A5,"(aaa)")</f>
        <v>(水)</v>
      </c>
      <c r="C5" s="24">
        <v>6.0999999999999999E-2</v>
      </c>
      <c r="D5" s="24">
        <v>5.6000000000000001E-2</v>
      </c>
      <c r="E5" s="24">
        <v>5.1999999999999998E-2</v>
      </c>
      <c r="F5" s="24">
        <v>3.6999999999999998E-2</v>
      </c>
      <c r="G5" s="24">
        <v>0.04</v>
      </c>
      <c r="H5" s="24">
        <v>5.1999999999999998E-2</v>
      </c>
      <c r="I5" s="24">
        <v>3.4000000000000002E-2</v>
      </c>
      <c r="J5" s="25">
        <v>5.0999999999999997E-2</v>
      </c>
      <c r="K5" s="24">
        <v>4.2999999999999997E-2</v>
      </c>
      <c r="L5" s="24" t="s">
        <v>62</v>
      </c>
      <c r="M5" s="24">
        <v>0.03</v>
      </c>
      <c r="N5" s="24" t="s">
        <v>62</v>
      </c>
      <c r="O5" s="24">
        <v>2.5999999999999999E-2</v>
      </c>
      <c r="P5" s="24">
        <v>3.1E-2</v>
      </c>
      <c r="Q5" s="24">
        <v>5.1999999999999998E-2</v>
      </c>
      <c r="R5" s="24">
        <v>3.2000000000000001E-2</v>
      </c>
      <c r="S5" s="24">
        <v>3.4000000000000002E-2</v>
      </c>
    </row>
    <row r="6" spans="1:23" x14ac:dyDescent="0.4">
      <c r="A6" s="5">
        <f>A5+7</f>
        <v>43880</v>
      </c>
      <c r="B6" s="7" t="str">
        <f t="shared" si="0"/>
        <v>(水)</v>
      </c>
      <c r="C6" s="24">
        <v>4.2999999999999997E-2</v>
      </c>
      <c r="D6" s="24">
        <v>4.4999999999999998E-2</v>
      </c>
      <c r="E6" s="24">
        <v>3.9E-2</v>
      </c>
      <c r="F6" s="24">
        <v>3.1E-2</v>
      </c>
      <c r="G6" s="24">
        <v>4.8000000000000001E-2</v>
      </c>
      <c r="H6" s="24">
        <v>4.8000000000000001E-2</v>
      </c>
      <c r="I6" s="24">
        <v>3.2000000000000001E-2</v>
      </c>
      <c r="J6" s="25">
        <v>4.8000000000000001E-2</v>
      </c>
      <c r="K6" s="24">
        <v>4.5999999999999999E-2</v>
      </c>
      <c r="L6" s="24" t="s">
        <v>62</v>
      </c>
      <c r="M6" s="24">
        <v>3.5999999999999997E-2</v>
      </c>
      <c r="N6" s="24" t="s">
        <v>62</v>
      </c>
      <c r="O6" s="24">
        <v>0.03</v>
      </c>
      <c r="P6" s="24">
        <v>2.7E-2</v>
      </c>
      <c r="Q6" s="24">
        <v>5.8000000000000003E-2</v>
      </c>
      <c r="R6" s="24">
        <v>0.04</v>
      </c>
      <c r="S6" s="24">
        <v>0.04</v>
      </c>
    </row>
    <row r="7" spans="1:23" x14ac:dyDescent="0.4">
      <c r="A7" s="5">
        <f>A6+7</f>
        <v>43887</v>
      </c>
      <c r="B7" s="7" t="str">
        <f t="shared" si="0"/>
        <v>(水)</v>
      </c>
      <c r="C7" s="24">
        <v>4.3999999999999997E-2</v>
      </c>
      <c r="D7" s="24">
        <v>5.6000000000000001E-2</v>
      </c>
      <c r="E7" s="24">
        <v>4.8000000000000001E-2</v>
      </c>
      <c r="F7" s="24">
        <v>0.04</v>
      </c>
      <c r="G7" s="24">
        <v>4.4999999999999998E-2</v>
      </c>
      <c r="H7" s="24">
        <v>4.8000000000000001E-2</v>
      </c>
      <c r="I7" s="24">
        <v>4.7E-2</v>
      </c>
      <c r="J7" s="25">
        <v>4.5999999999999999E-2</v>
      </c>
      <c r="K7" s="24">
        <v>3.1E-2</v>
      </c>
      <c r="L7" s="24" t="s">
        <v>62</v>
      </c>
      <c r="M7" s="24">
        <v>0.03</v>
      </c>
      <c r="N7" s="24" t="s">
        <v>62</v>
      </c>
      <c r="O7" s="24">
        <v>2.9000000000000001E-2</v>
      </c>
      <c r="P7" s="24">
        <v>3.7999999999999999E-2</v>
      </c>
      <c r="Q7" s="24">
        <v>5.7000000000000002E-2</v>
      </c>
      <c r="R7" s="24">
        <v>2.9000000000000001E-2</v>
      </c>
      <c r="S7" s="24">
        <v>4.2000000000000003E-2</v>
      </c>
    </row>
    <row r="8" spans="1:23" ht="24" customHeight="1" x14ac:dyDescent="0.4">
      <c r="A8" s="26" t="s">
        <v>58</v>
      </c>
      <c r="B8" s="26"/>
      <c r="C8" s="26"/>
      <c r="D8" s="26"/>
      <c r="E8" s="26"/>
      <c r="F8" s="26"/>
      <c r="G8" s="26"/>
    </row>
    <row r="9" spans="1:23" ht="24" customHeight="1" x14ac:dyDescent="0.4">
      <c r="A9" t="s">
        <v>47</v>
      </c>
      <c r="B9" s="2"/>
    </row>
    <row r="10" spans="1:23" ht="24" customHeight="1" x14ac:dyDescent="0.4">
      <c r="A10" t="s">
        <v>48</v>
      </c>
    </row>
  </sheetData>
  <sheetProtection algorithmName="SHA-512" hashValue="UPdI59q/5IxEHk04xSlg+XNrrAaIewQxPEZ2fF+cds3MLbdg/ZeGGleSqTGWpTXwOCVFbwUVOkXue/9U+eWo7A==" saltValue="1anjZmgMKOtm280Y75o2vg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J10"/>
  <sheetViews>
    <sheetView view="pageBreakPreview" zoomScale="60" zoomScaleNormal="55" workbookViewId="0">
      <pane xSplit="2" ySplit="1" topLeftCell="C2" activePane="bottomRight" state="frozen"/>
      <selection activeCell="E7" sqref="E7"/>
      <selection pane="topRight" activeCell="E7" sqref="E7"/>
      <selection pane="bottomLeft" activeCell="E7" sqref="E7"/>
      <selection pane="bottomRight" activeCell="E7" sqref="E7"/>
    </sheetView>
  </sheetViews>
  <sheetFormatPr defaultRowHeight="18.75" x14ac:dyDescent="0.4"/>
  <cols>
    <col min="1" max="2" width="12.5" customWidth="1"/>
    <col min="3" max="10" width="23.25" customWidth="1"/>
  </cols>
  <sheetData>
    <row r="1" spans="1:10" x14ac:dyDescent="0.4">
      <c r="A1" s="3">
        <v>2020</v>
      </c>
      <c r="B1" s="3"/>
      <c r="C1" s="13">
        <f>DATE(A1,2,1)</f>
        <v>43862</v>
      </c>
    </row>
    <row r="2" spans="1:10" ht="46.5" customHeight="1" x14ac:dyDescent="0.4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9.5" x14ac:dyDescent="0.4">
      <c r="A3" s="27" t="s">
        <v>0</v>
      </c>
      <c r="B3" s="28"/>
      <c r="C3" s="17" t="s">
        <v>30</v>
      </c>
      <c r="D3" s="17" t="s">
        <v>31</v>
      </c>
      <c r="E3" s="17" t="s">
        <v>32</v>
      </c>
      <c r="F3" s="17" t="s">
        <v>33</v>
      </c>
      <c r="G3" s="17" t="s">
        <v>34</v>
      </c>
      <c r="H3" s="17" t="s">
        <v>35</v>
      </c>
      <c r="I3" s="17" t="s">
        <v>36</v>
      </c>
      <c r="J3" s="17" t="s">
        <v>37</v>
      </c>
    </row>
    <row r="4" spans="1:10" x14ac:dyDescent="0.4">
      <c r="A4" s="5">
        <f>C1+5</f>
        <v>43867</v>
      </c>
      <c r="B4" s="7" t="str">
        <f>TEXT(A4,"(aaa)")</f>
        <v>(木)</v>
      </c>
      <c r="C4" s="24">
        <v>5.6000000000000001E-2</v>
      </c>
      <c r="D4" s="24">
        <v>5.2999999999999999E-2</v>
      </c>
      <c r="E4" s="24">
        <v>5.5E-2</v>
      </c>
      <c r="F4" s="24">
        <v>4.4999999999999998E-2</v>
      </c>
      <c r="G4" s="24">
        <v>5.2999999999999999E-2</v>
      </c>
      <c r="H4" s="24">
        <v>4.8000000000000001E-2</v>
      </c>
      <c r="I4" s="24">
        <v>4.4999999999999998E-2</v>
      </c>
      <c r="J4" s="24">
        <v>4.5999999999999999E-2</v>
      </c>
    </row>
    <row r="5" spans="1:10" x14ac:dyDescent="0.4">
      <c r="A5" s="5">
        <f>A4+7</f>
        <v>43874</v>
      </c>
      <c r="B5" s="7" t="str">
        <f t="shared" ref="B5:B7" si="0">TEXT(A5,"(aaa)")</f>
        <v>(木)</v>
      </c>
      <c r="C5" s="24">
        <v>4.8000000000000001E-2</v>
      </c>
      <c r="D5" s="24">
        <v>4.3999999999999997E-2</v>
      </c>
      <c r="E5" s="24">
        <v>4.4999999999999998E-2</v>
      </c>
      <c r="F5" s="24">
        <v>3.6999999999999998E-2</v>
      </c>
      <c r="G5" s="24">
        <v>5.1999999999999998E-2</v>
      </c>
      <c r="H5" s="24">
        <v>4.7E-2</v>
      </c>
      <c r="I5" s="24">
        <v>3.9E-2</v>
      </c>
      <c r="J5" s="24">
        <v>4.5999999999999999E-2</v>
      </c>
    </row>
    <row r="6" spans="1:10" x14ac:dyDescent="0.4">
      <c r="A6" s="5">
        <f>A5+7</f>
        <v>43881</v>
      </c>
      <c r="B6" s="7" t="str">
        <f t="shared" si="0"/>
        <v>(木)</v>
      </c>
      <c r="C6" s="24">
        <v>5.2999999999999999E-2</v>
      </c>
      <c r="D6" s="24">
        <v>4.2999999999999997E-2</v>
      </c>
      <c r="E6" s="24">
        <v>3.9E-2</v>
      </c>
      <c r="F6" s="24">
        <v>3.4000000000000002E-2</v>
      </c>
      <c r="G6" s="24">
        <v>4.9000000000000002E-2</v>
      </c>
      <c r="H6" s="24">
        <v>4.4999999999999998E-2</v>
      </c>
      <c r="I6" s="24">
        <v>4.3999999999999997E-2</v>
      </c>
      <c r="J6" s="24">
        <v>4.2999999999999997E-2</v>
      </c>
    </row>
    <row r="7" spans="1:10" x14ac:dyDescent="0.4">
      <c r="A7" s="5">
        <f>A6+7</f>
        <v>43888</v>
      </c>
      <c r="B7" s="7" t="str">
        <f t="shared" si="0"/>
        <v>(木)</v>
      </c>
      <c r="C7" s="24">
        <v>5.6000000000000001E-2</v>
      </c>
      <c r="D7" s="24">
        <v>5.2999999999999999E-2</v>
      </c>
      <c r="E7" s="24">
        <v>5.5E-2</v>
      </c>
      <c r="F7" s="24">
        <v>4.4999999999999998E-2</v>
      </c>
      <c r="G7" s="24">
        <v>5.2999999999999999E-2</v>
      </c>
      <c r="H7" s="24">
        <v>4.8000000000000001E-2</v>
      </c>
      <c r="I7" s="24">
        <v>4.4999999999999998E-2</v>
      </c>
      <c r="J7" s="24">
        <v>4.5999999999999999E-2</v>
      </c>
    </row>
    <row r="8" spans="1:10" ht="24" customHeight="1" x14ac:dyDescent="0.4">
      <c r="A8" s="26" t="s">
        <v>58</v>
      </c>
      <c r="B8" s="26"/>
      <c r="C8" s="26"/>
      <c r="D8" s="26"/>
      <c r="E8" s="26"/>
      <c r="F8" s="26"/>
      <c r="G8" s="26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2qp6fRA6JcM/Gqxi2DOtJJlTBJP1Gv3qT1WsxdjxcTATPmChvDqP9RAJoKlyHCD4L7Vwiu3iLsQkhEFvl1fVmA==" saltValue="Mt0ePe/iJ4xJfRAaUf4W9g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J10"/>
  <sheetViews>
    <sheetView view="pageBreakPreview" zoomScale="60" zoomScaleNormal="55" workbookViewId="0">
      <pane xSplit="2" ySplit="1" topLeftCell="C2" activePane="bottomRight" state="frozen"/>
      <selection activeCell="E7" sqref="E7"/>
      <selection pane="topRight" activeCell="E7" sqref="E7"/>
      <selection pane="bottomLeft" activeCell="E7" sqref="E7"/>
      <selection pane="bottomRight" activeCell="E7" sqref="E7"/>
    </sheetView>
  </sheetViews>
  <sheetFormatPr defaultRowHeight="18.75" x14ac:dyDescent="0.4"/>
  <cols>
    <col min="1" max="2" width="12.5" customWidth="1"/>
    <col min="3" max="10" width="20" customWidth="1"/>
  </cols>
  <sheetData>
    <row r="1" spans="1:10" x14ac:dyDescent="0.4">
      <c r="A1" s="3">
        <v>2020</v>
      </c>
      <c r="B1" s="3"/>
      <c r="C1" s="13">
        <f>DATE(A1,2,1)</f>
        <v>43862</v>
      </c>
    </row>
    <row r="2" spans="1:10" ht="46.5" customHeight="1" x14ac:dyDescent="0.4">
      <c r="A2" s="29" t="s">
        <v>61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9" customHeight="1" x14ac:dyDescent="0.4">
      <c r="A3" s="27" t="s">
        <v>0</v>
      </c>
      <c r="B3" s="28"/>
      <c r="C3" s="9" t="s">
        <v>38</v>
      </c>
      <c r="D3" s="9" t="s">
        <v>39</v>
      </c>
      <c r="E3" s="9" t="s">
        <v>40</v>
      </c>
      <c r="F3" s="9" t="s">
        <v>41</v>
      </c>
      <c r="G3" s="9" t="s">
        <v>42</v>
      </c>
      <c r="H3" s="9" t="s">
        <v>43</v>
      </c>
      <c r="I3" s="9" t="s">
        <v>44</v>
      </c>
      <c r="J3" s="9" t="s">
        <v>45</v>
      </c>
    </row>
    <row r="4" spans="1:10" x14ac:dyDescent="0.4">
      <c r="A4" s="5">
        <f>C1+6</f>
        <v>43868</v>
      </c>
      <c r="B4" s="7" t="str">
        <f t="shared" ref="B4:B7" si="0">TEXT(A4,"(aaa)")</f>
        <v>(金)</v>
      </c>
      <c r="C4" s="11">
        <v>0.04</v>
      </c>
      <c r="D4" s="11">
        <v>3.7999999999999999E-2</v>
      </c>
      <c r="E4" s="11">
        <v>4.1000000000000002E-2</v>
      </c>
      <c r="F4" s="11">
        <v>4.7E-2</v>
      </c>
      <c r="G4" s="11">
        <v>4.8000000000000001E-2</v>
      </c>
      <c r="H4" s="11">
        <v>4.1000000000000002E-2</v>
      </c>
      <c r="I4" s="11">
        <v>3.5999999999999997E-2</v>
      </c>
      <c r="J4" s="11">
        <v>4.2999999999999997E-2</v>
      </c>
    </row>
    <row r="5" spans="1:10" x14ac:dyDescent="0.4">
      <c r="A5" s="5">
        <f>A4+7</f>
        <v>43875</v>
      </c>
      <c r="B5" s="7" t="str">
        <f t="shared" si="0"/>
        <v>(金)</v>
      </c>
      <c r="C5" s="11">
        <v>4.1000000000000002E-2</v>
      </c>
      <c r="D5" s="11">
        <v>3.1E-2</v>
      </c>
      <c r="E5" s="11">
        <v>4.3999999999999997E-2</v>
      </c>
      <c r="F5" s="11">
        <v>3.9E-2</v>
      </c>
      <c r="G5" s="11">
        <v>4.2000000000000003E-2</v>
      </c>
      <c r="H5" s="11">
        <v>4.4999999999999998E-2</v>
      </c>
      <c r="I5" s="11">
        <v>3.6999999999999998E-2</v>
      </c>
      <c r="J5" s="11">
        <v>4.5999999999999999E-2</v>
      </c>
    </row>
    <row r="6" spans="1:10" x14ac:dyDescent="0.4">
      <c r="A6" s="5">
        <f>A5+7</f>
        <v>43882</v>
      </c>
      <c r="B6" s="7" t="str">
        <f t="shared" si="0"/>
        <v>(金)</v>
      </c>
      <c r="C6" s="11">
        <v>4.8000000000000001E-2</v>
      </c>
      <c r="D6" s="11">
        <v>3.7999999999999999E-2</v>
      </c>
      <c r="E6" s="11">
        <v>3.9E-2</v>
      </c>
      <c r="F6" s="11">
        <v>4.2999999999999997E-2</v>
      </c>
      <c r="G6" s="11">
        <v>4.8000000000000001E-2</v>
      </c>
      <c r="H6" s="11">
        <v>4.2000000000000003E-2</v>
      </c>
      <c r="I6" s="11">
        <v>3.9E-2</v>
      </c>
      <c r="J6" s="11">
        <v>4.2999999999999997E-2</v>
      </c>
    </row>
    <row r="7" spans="1:10" x14ac:dyDescent="0.4">
      <c r="A7" s="5">
        <f>A6+7</f>
        <v>43889</v>
      </c>
      <c r="B7" s="7" t="str">
        <f t="shared" si="0"/>
        <v>(金)</v>
      </c>
      <c r="C7" s="11">
        <v>4.2999999999999997E-2</v>
      </c>
      <c r="D7" s="11">
        <v>3.6999999999999998E-2</v>
      </c>
      <c r="E7" s="11">
        <v>4.7E-2</v>
      </c>
      <c r="F7" s="11">
        <v>4.3999999999999997E-2</v>
      </c>
      <c r="G7" s="11">
        <v>4.2999999999999997E-2</v>
      </c>
      <c r="H7" s="11">
        <v>3.5999999999999997E-2</v>
      </c>
      <c r="I7" s="11">
        <v>3.7999999999999999E-2</v>
      </c>
      <c r="J7" s="11">
        <v>4.1000000000000002E-2</v>
      </c>
    </row>
    <row r="8" spans="1:10" ht="24" customHeight="1" x14ac:dyDescent="0.4">
      <c r="A8" s="26" t="s">
        <v>58</v>
      </c>
      <c r="B8" s="26"/>
      <c r="C8" s="26"/>
      <c r="D8" s="26"/>
      <c r="E8" s="26"/>
      <c r="F8" s="26"/>
      <c r="G8" s="26"/>
    </row>
    <row r="9" spans="1:10" ht="24" customHeight="1" x14ac:dyDescent="0.4">
      <c r="A9" t="s">
        <v>47</v>
      </c>
      <c r="B9" s="2"/>
    </row>
    <row r="10" spans="1:10" ht="24" customHeight="1" x14ac:dyDescent="0.4">
      <c r="A10" t="s">
        <v>48</v>
      </c>
    </row>
  </sheetData>
  <sheetProtection algorithmName="SHA-512" hashValue="DZEr9/R58HhAxfJ1+YUNIcfmtCehGvGMjQP68RVa25i6/c8cN9tLhdS7UeyNBQ/iRTrf6Z29ZPwBwiIQl2zbNw==" saltValue="WHsqBhS2KoNjF8KZeN/eH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2020-07-06T02:43:14Z</dcterms:created>
  <dcterms:modified xsi:type="dcterms:W3CDTF">2021-03-09T06:44:31Z</dcterms:modified>
</cp:coreProperties>
</file>