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192.168.0.70\01総務部\財政課\財政係\R5当初予算\70ホームページ掲載（財政状況資料集も）\R1決算　財政状況資料集\"/>
    </mc:Choice>
  </mc:AlternateContent>
  <xr:revisionPtr revIDLastSave="0" documentId="13_ncr:1_{D8F3FF86-E797-4C7A-A946-5558374253A9}" xr6:coauthVersionLast="36" xr6:coauthVersionMax="36" xr10:uidLastSave="{00000000-0000-0000-0000-000000000000}"/>
  <bookViews>
    <workbookView xWindow="0" yWindow="0" windowWidth="20490" windowHeight="753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AM37" i="10"/>
  <c r="U37" i="10"/>
  <c r="CO36" i="10"/>
  <c r="AM36" i="10"/>
  <c r="CO35"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l="1"/>
  <c r="U34" i="10" l="1"/>
  <c r="U35" i="10" s="1"/>
  <c r="U36" i="10" s="1"/>
  <c r="AM34" i="10"/>
  <c r="AM35" i="10" s="1"/>
  <c r="BE34" i="10" s="1"/>
  <c r="BE35" i="10" s="1"/>
  <c r="BE36" i="10" s="1"/>
  <c r="BE37" i="10" s="1"/>
  <c r="BW34" i="10" l="1"/>
  <c r="BW35" i="10" s="1"/>
  <c r="BW36" i="10" s="1"/>
  <c r="BW37" i="10" s="1"/>
  <c r="BW38" i="10" s="1"/>
  <c r="CO34" i="10" s="1"/>
</calcChain>
</file>

<file path=xl/sharedStrings.xml><?xml version="1.0" encoding="utf-8"?>
<sst xmlns="http://schemas.openxmlformats.org/spreadsheetml/2006/main" count="1065" uniqueCount="600">
  <si>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</si>
  <si>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</si>
  <si>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</si>
  <si>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</si>
  <si>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</si>
  <si>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</si>
  <si>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</si>
  <si>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</si>
  <si>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</si>
  <si>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</si>
  <si>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</si>
  <si>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</si>
  <si>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</si>
  <si>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</si>
  <si>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</si>
  <si>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</si>
  <si>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</si>
  <si>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</si>
  <si>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</si>
  <si>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</si>
  <si>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</si>
  <si>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</si>
  <si>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</si>
  <si>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</si>
  <si>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</si>
  <si>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</si>
  <si>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</si>
  <si>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</si>
  <si>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</si>
  <si>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</si>
  <si>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</si>
  <si>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</si>
  <si>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</si>
  <si>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</si>
  <si>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</si>
  <si>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</si>
  <si>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</si>
  <si>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</si>
  <si>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</si>
  <si>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</si>
  <si>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</si>
  <si>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</si>
  <si>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</si>
  <si>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</si>
  <si>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</si>
  <si>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</si>
  <si>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</si>
  <si>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</si>
  <si>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</si>
  <si>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</si>
  <si>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</si>
  <si>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</si>
  <si>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</si>
  <si>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</si>
  <si>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</si>
  <si>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</si>
  <si>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</si>
  <si>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</si>
  <si>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</si>
  <si>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</si>
  <si>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</si>
  <si>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</si>
  <si>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</si>
  <si>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</si>
  <si>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</si>
  <si>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</si>
  <si>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</si>
  <si>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</si>
  <si>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</si>
  <si>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</si>
  <si>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</si>
  <si>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</si>
  <si>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</si>
  <si>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</si>
  <si>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</si>
  <si>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</si>
  <si>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</si>
  <si>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</si>
  <si>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</si>
  <si>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</si>
  <si>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</si>
  <si>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</si>
  <si>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</si>
  <si>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</si>
  <si>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</si>
  <si>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</si>
  <si>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</si>
  <si>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</si>
  <si>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</si>
  <si>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</si>
  <si>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</si>
  <si>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</si>
  <si>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</si>
  <si>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</si>
  <si>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</si>
  <si>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</si>
  <si>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</si>
  <si>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</si>
  <si>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</si>
  <si>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</si>
  <si>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</si>
  <si>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</si>
  <si>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</si>
  <si>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</si>
  <si>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</si>
  <si>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</si>
  <si>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</si>
  <si>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</si>
  <si>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</si>
  <si>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</si>
  <si>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</si>
  <si>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</si>
  <si>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</si>
  <si>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</si>
  <si>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</si>
  <si>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</si>
  <si>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</si>
  <si>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</si>
  <si>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</si>
  <si>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</si>
  <si>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</si>
  <si>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</si>
  <si>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</si>
  <si>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</si>
  <si>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</si>
  <si>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</si>
  <si>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</si>
  <si>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</si>
  <si>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</si>
  <si>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</si>
  <si>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</si>
  <si>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</si>
  <si>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</si>
  <si>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</si>
  <si>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</si>
  <si>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</si>
  <si>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</si>
  <si>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</si>
  <si>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</si>
  <si>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</si>
  <si>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</si>
  <si>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</si>
  <si>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</si>
  <si>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</si>
  <si>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</si>
  <si>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</si>
  <si>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</si>
  <si>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</si>
  <si>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</si>
  <si>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</si>
  <si>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</si>
  <si>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</si>
  <si>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</si>
  <si>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</si>
  <si>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</si>
  <si>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</si>
  <si>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</si>
  <si>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</si>
  <si>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</si>
  <si>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</si>
  <si>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</si>
  <si>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</si>
  <si>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</si>
  <si>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</si>
  <si>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</si>
  <si>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</si>
  <si>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</si>
  <si>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</si>
  <si>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</si>
  <si>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</si>
  <si>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</si>
  <si>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</si>
  <si>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</si>
  <si>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</si>
  <si>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</si>
  <si>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</si>
  <si>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</si>
  <si>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</si>
  <si>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</si>
  <si>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</si>
  <si>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</si>
  <si>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</si>
  <si>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</si>
  <si>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</si>
  <si>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</si>
  <si>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</si>
  <si>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</si>
  <si>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</si>
  <si>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</si>
  <si>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</si>
  <si>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</si>
  <si>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</si>
  <si>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</si>
  <si>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</si>
  <si>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</si>
  <si>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</si>
  <si>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</si>
  <si>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</si>
  <si>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</si>
  <si>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</si>
  <si>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</si>
  <si>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</si>
  <si>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</si>
  <si>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</si>
  <si>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</si>
  <si>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</si>
  <si>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</si>
  <si>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</si>
  <si>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</si>
  <si>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</si>
  <si>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</si>
  <si>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</si>
  <si>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宮城県塩竈市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</si>
  <si>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</si>
  <si>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</si>
  <si>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</si>
  <si>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</si>
  <si>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</si>
  <si>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</si>
  <si>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</si>
  <si>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</si>
  <si>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</si>
  <si>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</si>
  <si>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</si>
  <si>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</si>
  <si>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</si>
  <si>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</si>
  <si>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</si>
  <si>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</si>
  <si>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</si>
  <si>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</si>
  <si>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</si>
  <si>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</si>
  <si>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</si>
  <si>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</si>
  <si>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</si>
  <si>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</si>
  <si>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</si>
  <si>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</si>
  <si>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</si>
  <si>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</si>
  <si>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</si>
  <si>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</si>
  <si>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</si>
  <si>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</si>
  <si>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</si>
  <si>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</si>
  <si>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</si>
  <si>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</si>
  <si>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</si>
  <si>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</si>
  <si>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</si>
  <si>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</si>
  <si>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</si>
  <si>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</si>
  <si>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</si>
  <si>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</si>
  <si>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</si>
  <si>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</si>
  <si>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</si>
  <si>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</si>
  <si>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</si>
  <si>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</si>
  <si>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</si>
  <si>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</si>
  <si>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</si>
  <si>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</si>
  <si>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</si>
  <si>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</si>
  <si>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</si>
  <si>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</si>
  <si>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</si>
  <si>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</si>
  <si>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</si>
  <si>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</si>
  <si>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</si>
  <si>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</si>
  <si>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</si>
  <si>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</si>
  <si>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</si>
  <si>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</si>
  <si>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</si>
  <si>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</si>
  <si>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</si>
  <si>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</si>
  <si>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</si>
  <si>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</si>
  <si>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</si>
  <si>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</si>
  <si>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</si>
  <si>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</si>
  <si>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</si>
  <si>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</si>
  <si>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</si>
  <si>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</si>
  <si>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</si>
  <si>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</si>
  <si>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</si>
  <si>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</si>
  <si>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</si>
  <si>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</si>
  <si>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</si>
  <si>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</si>
  <si>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</si>
  <si>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</si>
  <si>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</si>
  <si>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</si>
  <si>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</si>
  <si>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</si>
  <si>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</si>
  <si>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</si>
  <si>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</si>
  <si>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</si>
  <si>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</si>
  <si>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</si>
  <si>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</si>
  <si>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</si>
  <si>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</si>
  <si>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</si>
  <si>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</si>
  <si>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</si>
  <si>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</si>
  <si>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</si>
  <si>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</si>
  <si>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</si>
  <si>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</si>
  <si>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</si>
  <si>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</si>
  <si>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</si>
  <si>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</si>
  <si>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</si>
  <si>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</si>
  <si>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</si>
  <si>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</si>
  <si>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</si>
  <si>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</si>
  <si>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</si>
  <si>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市場</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</si>
  <si>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</si>
  <si>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</si>
  <si>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</si>
  <si>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</si>
  <si>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</si>
  <si>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</si>
  <si>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</si>
  <si>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</si>
  <si>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</si>
  <si>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</si>
  <si>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</si>
  <si>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</si>
  <si>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</si>
  <si>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</si>
  <si>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</si>
  <si>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</si>
  <si>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</si>
  <si>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</si>
  <si>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</si>
  <si>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</si>
  <si>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</si>
  <si>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</si>
  <si>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</si>
  <si>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</si>
  <si>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</si>
  <si>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</si>
  <si>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</si>
  <si>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宮城県塩竈市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</si>
  <si>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</si>
  <si>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</si>
  <si>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</si>
  <si>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</si>
  <si>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</si>
  <si>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</si>
  <si>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</si>
  <si>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</si>
  <si>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</si>
  <si>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</si>
  <si>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</si>
  <si>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</si>
  <si>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</si>
  <si>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</si>
  <si>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</si>
  <si>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</si>
  <si>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</si>
  <si>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</si>
  <si>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</si>
  <si>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</si>
  <si>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</si>
  <si>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t>
    <phoneticPr fontId="5"/>
  </si>
  <si>
    <t>塩竈市北浜地区復興土地区画整理事業特別会計</t>
    <phoneticPr fontId="5"/>
  </si>
  <si>
    <t>塩竈市藤倉地区復興土地区画整理事業特別会計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</si>
  <si>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</si>
  <si>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</si>
  <si>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</si>
  <si>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</si>
  <si>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</si>
  <si>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</si>
  <si>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</si>
  <si>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</si>
  <si>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</si>
  <si>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</si>
  <si>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</si>
  <si>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</si>
  <si>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</si>
  <si>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</si>
  <si>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</si>
  <si>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</si>
  <si>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</si>
  <si>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法適用企業</t>
    <phoneticPr fontId="5"/>
  </si>
  <si>
    <t>塩竈市立病院事業会計</t>
    <phoneticPr fontId="5"/>
  </si>
  <si>
    <t>法適用企業</t>
    <phoneticPr fontId="5"/>
  </si>
  <si>
    <t>塩竈市交通事業特別会計</t>
    <phoneticPr fontId="5"/>
  </si>
  <si>
    <t>-</t>
    <phoneticPr fontId="5"/>
  </si>
  <si>
    <t>法非適用企業</t>
    <phoneticPr fontId="5"/>
  </si>
  <si>
    <t>塩竈市魚市場事業特別会計</t>
    <phoneticPr fontId="5"/>
  </si>
  <si>
    <t>法非適用企業</t>
    <phoneticPr fontId="5"/>
  </si>
  <si>
    <t>塩竈市下水道事業特別会計</t>
    <phoneticPr fontId="5"/>
  </si>
  <si>
    <t>塩竈市漁業集落排水事業特別会計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</si>
  <si>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</si>
  <si>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</si>
  <si>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</si>
  <si>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</si>
  <si>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</si>
  <si>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</si>
  <si>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</si>
  <si>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</si>
  <si>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</si>
  <si>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</si>
  <si>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</si>
  <si>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</si>
  <si>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</si>
  <si>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</si>
  <si>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</si>
  <si>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</si>
  <si>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</si>
  <si>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</si>
  <si>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</si>
  <si>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</si>
  <si>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</si>
  <si>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</si>
  <si>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</si>
  <si>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</si>
  <si>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</si>
  <si>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</si>
  <si>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</si>
  <si>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</si>
  <si>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</si>
  <si>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</si>
  <si>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</si>
  <si>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</si>
  <si>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</si>
  <si>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</si>
  <si>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</si>
  <si>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</si>
  <si>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</si>
  <si>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</si>
  <si>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</si>
  <si>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</si>
  <si>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</si>
  <si>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</si>
  <si>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</si>
  <si>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</si>
  <si>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</si>
  <si>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</si>
  <si>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</si>
  <si>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</si>
  <si>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</si>
  <si>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</si>
  <si>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</si>
  <si>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</si>
  <si>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</si>
  <si>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</si>
  <si>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</si>
  <si>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</si>
  <si>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</si>
  <si>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</si>
  <si>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</si>
  <si>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塩竈市魚市場事業特別会計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</si>
  <si>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</si>
  <si>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塩竈市立病院事業会計</t>
    <phoneticPr fontId="5"/>
  </si>
  <si>
    <t>(Ｆ)</t>
    <phoneticPr fontId="5"/>
  </si>
  <si>
    <t>塩竈市漁業集落排水事業特別会計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</si>
  <si>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</si>
  <si>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</si>
  <si>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</si>
  <si>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</si>
  <si>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</si>
  <si>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</si>
  <si>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</si>
  <si>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</si>
  <si>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</si>
  <si>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</si>
  <si>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</si>
  <si>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</si>
  <si>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</si>
  <si>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</si>
  <si>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</si>
  <si>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</si>
  <si>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</si>
  <si>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</si>
  <si>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</si>
  <si>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</si>
  <si>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</si>
  <si>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</si>
  <si>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</si>
  <si>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</si>
  <si>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</si>
  <si>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</si>
  <si>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</si>
  <si>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</si>
  <si>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</si>
  <si>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</si>
  <si>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</si>
  <si>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</si>
  <si>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</si>
  <si>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</si>
  <si>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</si>
  <si>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</si>
  <si>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</si>
  <si>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</si>
  <si>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</si>
  <si>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</si>
  <si>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</si>
  <si>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</si>
  <si>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</si>
  <si>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</si>
  <si>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</si>
  <si>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</si>
  <si>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</si>
  <si>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</si>
  <si>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</si>
  <si>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</si>
  <si>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</si>
  <si>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</si>
  <si>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</si>
  <si>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</si>
  <si>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</si>
  <si>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</si>
  <si>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</si>
  <si>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</si>
  <si>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</si>
  <si>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</si>
  <si>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</si>
  <si>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</si>
  <si>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</si>
  <si>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</si>
  <si>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</si>
  <si>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</si>
  <si>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</si>
  <si>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</si>
  <si>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</si>
  <si>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</si>
  <si>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</si>
  <si>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</si>
  <si>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</si>
  <si>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</si>
  <si>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</si>
  <si>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</si>
  <si>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</si>
  <si>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</si>
  <si>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</si>
  <si>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</si>
  <si>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</si>
  <si>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</si>
  <si>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</si>
  <si>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</si>
  <si>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19.55</t>
  </si>
  <si>
    <t>▲ 3.55</t>
  </si>
  <si>
    <t>▲ 2.51</t>
  </si>
  <si>
    <t>▲ 6.14</t>
  </si>
  <si>
    <t>塩竈市水道事業会計</t>
  </si>
  <si>
    <t>一般会計</t>
  </si>
  <si>
    <t>塩竈市下水道事業特別会計</t>
  </si>
  <si>
    <t>塩竈市国民健康保険事業特別会計</t>
  </si>
  <si>
    <t>塩竈市立病院事業会計</t>
  </si>
  <si>
    <t>塩竈市北浜地区復興土地区画整理事業特別会計</t>
  </si>
  <si>
    <t>塩竈市後期高齢者医療事業特別会計</t>
  </si>
  <si>
    <t>塩竈市漁業集落排水事業特別会計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</si>
  <si>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</si>
  <si>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</si>
  <si>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</si>
  <si>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</si>
  <si>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</si>
  <si>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</si>
  <si>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</si>
  <si>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</si>
  <si>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塩竈市東日本大震災復興交付金基金</t>
  </si>
  <si>
    <t>ふるさとしおがま復興基金</t>
  </si>
  <si>
    <t>塩竈市庁舎建設基金</t>
  </si>
  <si>
    <t>ミナト塩竈まちづくり基金</t>
  </si>
  <si>
    <t>塩竈市災害救助支援基金</t>
  </si>
  <si>
    <t>-</t>
    <phoneticPr fontId="2"/>
  </si>
  <si>
    <t>基金からの繰入金</t>
  </si>
  <si>
    <t>宮城県市町村職員退職手当組合</t>
    <phoneticPr fontId="2"/>
  </si>
  <si>
    <t>塩釜地区消防事務組合</t>
    <phoneticPr fontId="2"/>
  </si>
  <si>
    <t>宮城県市町村自治振興センター</t>
    <phoneticPr fontId="2"/>
  </si>
  <si>
    <t>宮城県後期高齢者医療広域連合</t>
    <phoneticPr fontId="2"/>
  </si>
  <si>
    <t>宮城県後期高齢者医療事業会計</t>
    <phoneticPr fontId="2"/>
  </si>
  <si>
    <t>-</t>
    <phoneticPr fontId="2"/>
  </si>
  <si>
    <t>塩釜港開発</t>
    <rPh sb="0" eb="5">
      <t>シオガマコウカイハツ</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</si>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</sst>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13" fillId="0" borderId="34"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47278</c:v>
                </c:pt>
                <c:pt idx="1">
                  <c:v>44504</c:v>
                </c:pt>
                <c:pt idx="2">
                  <c:v>47820</c:v>
                </c:pt>
                <c:pt idx="3">
                  <c:v>41934</c:v>
                </c:pt>
                <c:pt idx="4">
                  <c:v>45588</c:v>
                </c:pt>
              </c:numCache>
            </c:numRef>
          </c:val>
          <c:smooth val="0"/>
          <c:extLst>
            <c:ext xmlns:c16="http://schemas.microsoft.com/office/drawing/2014/chart" uri="{C3380CC4-5D6E-409C-BE32-E72D297353CC}">
              <c16:uniqueId val="{00000000-B195-4BE4-828A-2F41E32FDD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208391</c:v>
                </c:pt>
                <c:pt idx="1">
                  <c:v>242380</c:v>
                </c:pt>
                <c:pt idx="2">
                  <c:v>101065</c:v>
                </c:pt>
                <c:pt idx="3">
                  <c:v>42348</c:v>
                </c:pt>
                <c:pt idx="4">
                  <c:v>48595</c:v>
                </c:pt>
              </c:numCache>
            </c:numRef>
          </c:val>
          <c:smooth val="0"/>
          <c:extLst>
            <c:ext xmlns:c16="http://schemas.microsoft.com/office/drawing/2014/chart" uri="{C3380CC4-5D6E-409C-BE32-E72D297353CC}">
              <c16:uniqueId val="{00000001-B195-4BE4-828A-2F41E32FDD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17.55</c:v>
                </c:pt>
                <c:pt idx="1">
                  <c:v>6.87</c:v>
                </c:pt>
                <c:pt idx="2">
                  <c:v>6.49</c:v>
                </c:pt>
                <c:pt idx="3">
                  <c:v>7.03</c:v>
                </c:pt>
                <c:pt idx="4">
                  <c:v>6.37</c:v>
                </c:pt>
              </c:numCache>
            </c:numRef>
          </c:val>
          <c:extLst>
            <c:ext xmlns:c16="http://schemas.microsoft.com/office/drawing/2014/chart" uri="{C3380CC4-5D6E-409C-BE32-E72D297353CC}">
              <c16:uniqueId val="{00000000-A260-4914-B70B-8143389EF09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14.7</c:v>
                </c:pt>
                <c:pt idx="1">
                  <c:v>14.79</c:v>
                </c:pt>
                <c:pt idx="2">
                  <c:v>14.88</c:v>
                </c:pt>
                <c:pt idx="3">
                  <c:v>15.03</c:v>
                </c:pt>
                <c:pt idx="4">
                  <c:v>12.89</c:v>
                </c:pt>
              </c:numCache>
            </c:numRef>
          </c:val>
          <c:extLst>
            <c:ext xmlns:c16="http://schemas.microsoft.com/office/drawing/2014/chart" uri="{C3380CC4-5D6E-409C-BE32-E72D297353CC}">
              <c16:uniqueId val="{00000001-A260-4914-B70B-8143389EF09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4.97</c:v>
                </c:pt>
                <c:pt idx="1">
                  <c:v>-19.55</c:v>
                </c:pt>
                <c:pt idx="2">
                  <c:v>-3.55</c:v>
                </c:pt>
                <c:pt idx="3">
                  <c:v>-2.5099999999999998</c:v>
                </c:pt>
                <c:pt idx="4">
                  <c:v>-6.14</c:v>
                </c:pt>
              </c:numCache>
            </c:numRef>
          </c:val>
          <c:smooth val="0"/>
          <c:extLst>
            <c:ext xmlns:c16="http://schemas.microsoft.com/office/drawing/2014/chart" uri="{C3380CC4-5D6E-409C-BE32-E72D297353CC}">
              <c16:uniqueId val="{00000002-A260-4914-B70B-8143389EF09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0.02</c:v>
                </c:pt>
                <c:pt idx="2">
                  <c:v>#N/A</c:v>
                </c:pt>
                <c:pt idx="3">
                  <c:v>0.01</c:v>
                </c:pt>
                <c:pt idx="4">
                  <c:v>#N/A</c:v>
                </c:pt>
                <c:pt idx="5">
                  <c:v>0.02</c:v>
                </c:pt>
                <c:pt idx="6">
                  <c:v>#N/A</c:v>
                </c:pt>
                <c:pt idx="7">
                  <c:v>0.83</c:v>
                </c:pt>
                <c:pt idx="8">
                  <c:v>#N/A</c:v>
                </c:pt>
                <c:pt idx="9">
                  <c:v>0</c:v>
                </c:pt>
              </c:numCache>
            </c:numRef>
          </c:val>
          <c:extLst>
            <c:ext xmlns:c16="http://schemas.microsoft.com/office/drawing/2014/chart" uri="{C3380CC4-5D6E-409C-BE32-E72D297353CC}">
              <c16:uniqueId val="{00000000-17B6-4211-B7B2-6D1556A3B65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B6-4211-B7B2-6D1556A3B659}"/>
            </c:ext>
          </c:extLst>
        </c:ser>
        <c:ser>
          <c:idx val="2"/>
          <c:order val="2"/>
          <c:tx>
            <c:strRef>
              <c:f>データシート!$A$29</c:f>
              <c:strCache>
                <c:ptCount val="1"/>
                <c:pt idx="0">
                  <c:v>塩竈市漁業集落排水事業特別会計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0.08</c:v>
                </c:pt>
                <c:pt idx="4">
                  <c:v>#N/A</c:v>
                </c:pt>
                <c:pt idx="5">
                  <c:v>0.11</c:v>
                </c:pt>
                <c:pt idx="6">
                  <c:v>#N/A</c:v>
                </c:pt>
                <c:pt idx="7">
                  <c:v>1.47</c:v>
                </c:pt>
                <c:pt idx="8">
                  <c:v>#N/A</c:v>
                </c:pt>
                <c:pt idx="9">
                  <c:v>0</c:v>
                </c:pt>
              </c:numCache>
            </c:numRef>
          </c:val>
          <c:extLst>
            <c:ext xmlns:c16="http://schemas.microsoft.com/office/drawing/2014/chart" uri="{C3380CC4-5D6E-409C-BE32-E72D297353CC}">
              <c16:uniqueId val="{00000002-17B6-4211-B7B2-6D1556A3B659}"/>
            </c:ext>
          </c:extLst>
        </c:ser>
        <c:ser>
          <c:idx val="3"/>
          <c:order val="3"/>
          <c:tx>
            <c:strRef>
              <c:f>データシート!$A$30</c:f>
              <c:strCache>
                <c:ptCount val="1"/>
                <c:pt idx="0">
                  <c:v>塩竈市後期高齢者医療事業特別会計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0.11</c:v>
                </c:pt>
                <c:pt idx="2">
                  <c:v>#N/A</c:v>
                </c:pt>
                <c:pt idx="3">
                  <c:v>0.04</c:v>
                </c:pt>
                <c:pt idx="4">
                  <c:v>#N/A</c:v>
                </c:pt>
                <c:pt idx="5">
                  <c:v>0.04</c:v>
                </c:pt>
                <c:pt idx="6">
                  <c:v>#N/A</c:v>
                </c:pt>
                <c:pt idx="7">
                  <c:v>0.04</c:v>
                </c:pt>
                <c:pt idx="8">
                  <c:v>#N/A</c:v>
                </c:pt>
                <c:pt idx="9">
                  <c:v>0.03</c:v>
                </c:pt>
              </c:numCache>
            </c:numRef>
          </c:val>
          <c:extLst>
            <c:ext xmlns:c16="http://schemas.microsoft.com/office/drawing/2014/chart" uri="{C3380CC4-5D6E-409C-BE32-E72D297353CC}">
              <c16:uniqueId val="{00000003-17B6-4211-B7B2-6D1556A3B659}"/>
            </c:ext>
          </c:extLst>
        </c:ser>
        <c:ser>
          <c:idx val="4"/>
          <c:order val="4"/>
          <c:tx>
            <c:strRef>
              <c:f>データシート!$A$31</c:f>
              <c:strCache>
                <c:ptCount val="1"/>
                <c:pt idx="0">
                  <c:v>塩竈市北浜地区復興土地区画整理事業特別会計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0.18</c:v>
                </c:pt>
                <c:pt idx="4">
                  <c:v>#N/A</c:v>
                </c:pt>
                <c:pt idx="5">
                  <c:v>0</c:v>
                </c:pt>
                <c:pt idx="6">
                  <c:v>#N/A</c:v>
                </c:pt>
                <c:pt idx="7">
                  <c:v>0</c:v>
                </c:pt>
                <c:pt idx="8">
                  <c:v>#N/A</c:v>
                </c:pt>
                <c:pt idx="9">
                  <c:v>0.04</c:v>
                </c:pt>
              </c:numCache>
            </c:numRef>
          </c:val>
          <c:extLst>
            <c:ext xmlns:c16="http://schemas.microsoft.com/office/drawing/2014/chart" uri="{C3380CC4-5D6E-409C-BE32-E72D297353CC}">
              <c16:uniqueId val="{00000004-17B6-4211-B7B2-6D1556A3B659}"/>
            </c:ext>
          </c:extLst>
        </c:ser>
        <c:ser>
          <c:idx val="5"/>
          <c:order val="5"/>
          <c:tx>
            <c:strRef>
              <c:f>データシート!$A$32</c:f>
              <c:strCache>
                <c:ptCount val="1"/>
                <c:pt idx="0">
                  <c:v>塩竈市立病院事業会計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7.0000000000000007E-2</c:v>
                </c:pt>
                <c:pt idx="2">
                  <c:v>#N/A</c:v>
                </c:pt>
                <c:pt idx="3">
                  <c:v>0.02</c:v>
                </c:pt>
                <c:pt idx="4">
                  <c:v>#N/A</c:v>
                </c:pt>
                <c:pt idx="5">
                  <c:v>0</c:v>
                </c:pt>
                <c:pt idx="6">
                  <c:v>#N/A</c:v>
                </c:pt>
                <c:pt idx="7">
                  <c:v>0.17</c:v>
                </c:pt>
                <c:pt idx="8">
                  <c:v>#N/A</c:v>
                </c:pt>
                <c:pt idx="9">
                  <c:v>0.18</c:v>
                </c:pt>
              </c:numCache>
            </c:numRef>
          </c:val>
          <c:extLst>
            <c:ext xmlns:c16="http://schemas.microsoft.com/office/drawing/2014/chart" uri="{C3380CC4-5D6E-409C-BE32-E72D297353CC}">
              <c16:uniqueId val="{00000005-17B6-4211-B7B2-6D1556A3B659}"/>
            </c:ext>
          </c:extLst>
        </c:ser>
        <c:ser>
          <c:idx val="6"/>
          <c:order val="6"/>
          <c:tx>
            <c:strRef>
              <c:f>データシート!$A$33</c:f>
              <c:strCache>
                <c:ptCount val="1"/>
                <c:pt idx="0">
                  <c:v>塩竈市国民健康保険事業特別会計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1.53</c:v>
                </c:pt>
                <c:pt idx="2">
                  <c:v>#N/A</c:v>
                </c:pt>
                <c:pt idx="3">
                  <c:v>1.54</c:v>
                </c:pt>
                <c:pt idx="4">
                  <c:v>#N/A</c:v>
                </c:pt>
                <c:pt idx="5">
                  <c:v>1.57</c:v>
                </c:pt>
                <c:pt idx="6">
                  <c:v>#N/A</c:v>
                </c:pt>
                <c:pt idx="7">
                  <c:v>0.28999999999999998</c:v>
                </c:pt>
                <c:pt idx="8">
                  <c:v>#N/A</c:v>
                </c:pt>
                <c:pt idx="9">
                  <c:v>0.27</c:v>
                </c:pt>
              </c:numCache>
            </c:numRef>
          </c:val>
          <c:extLst>
            <c:ext xmlns:c16="http://schemas.microsoft.com/office/drawing/2014/chart" uri="{C3380CC4-5D6E-409C-BE32-E72D297353CC}">
              <c16:uniqueId val="{00000006-17B6-4211-B7B2-6D1556A3B659}"/>
            </c:ext>
          </c:extLst>
        </c:ser>
        <c:ser>
          <c:idx val="7"/>
          <c:order val="7"/>
          <c:tx>
            <c:strRef>
              <c:f>データシート!$A$34</c:f>
              <c:strCache>
                <c:ptCount val="1"/>
                <c:pt idx="0">
                  <c:v>塩竈市下水道事業特別会計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c:v>
                </c:pt>
                <c:pt idx="2">
                  <c:v>#N/A</c:v>
                </c:pt>
                <c:pt idx="3">
                  <c:v>1.06</c:v>
                </c:pt>
                <c:pt idx="4">
                  <c:v>#N/A</c:v>
                </c:pt>
                <c:pt idx="5">
                  <c:v>0.26</c:v>
                </c:pt>
                <c:pt idx="6">
                  <c:v>#N/A</c:v>
                </c:pt>
                <c:pt idx="7">
                  <c:v>0.97</c:v>
                </c:pt>
                <c:pt idx="8">
                  <c:v>#N/A</c:v>
                </c:pt>
                <c:pt idx="9">
                  <c:v>0.4</c:v>
                </c:pt>
              </c:numCache>
            </c:numRef>
          </c:val>
          <c:extLst>
            <c:ext xmlns:c16="http://schemas.microsoft.com/office/drawing/2014/chart" uri="{C3380CC4-5D6E-409C-BE32-E72D297353CC}">
              <c16:uniqueId val="{00000007-17B6-4211-B7B2-6D1556A3B65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17.55</c:v>
                </c:pt>
                <c:pt idx="2">
                  <c:v>#N/A</c:v>
                </c:pt>
                <c:pt idx="3">
                  <c:v>6.68</c:v>
                </c:pt>
                <c:pt idx="4">
                  <c:v>#N/A</c:v>
                </c:pt>
                <c:pt idx="5">
                  <c:v>6.46</c:v>
                </c:pt>
                <c:pt idx="6">
                  <c:v>#N/A</c:v>
                </c:pt>
                <c:pt idx="7">
                  <c:v>7.02</c:v>
                </c:pt>
                <c:pt idx="8">
                  <c:v>#N/A</c:v>
                </c:pt>
                <c:pt idx="9">
                  <c:v>6.32</c:v>
                </c:pt>
              </c:numCache>
            </c:numRef>
          </c:val>
          <c:extLst>
            <c:ext xmlns:c16="http://schemas.microsoft.com/office/drawing/2014/chart" uri="{C3380CC4-5D6E-409C-BE32-E72D297353CC}">
              <c16:uniqueId val="{00000008-17B6-4211-B7B2-6D1556A3B659}"/>
            </c:ext>
          </c:extLst>
        </c:ser>
        <c:ser>
          <c:idx val="9"/>
          <c:order val="9"/>
          <c:tx>
            <c:strRef>
              <c:f>データシート!$A$36</c:f>
              <c:strCache>
                <c:ptCount val="1"/>
                <c:pt idx="0">
                  <c:v>塩竈市水道事業会計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11.9</c:v>
                </c:pt>
                <c:pt idx="2">
                  <c:v>#N/A</c:v>
                </c:pt>
                <c:pt idx="3">
                  <c:v>11.86</c:v>
                </c:pt>
                <c:pt idx="4">
                  <c:v>#N/A</c:v>
                </c:pt>
                <c:pt idx="5">
                  <c:v>11.3</c:v>
                </c:pt>
                <c:pt idx="6">
                  <c:v>#N/A</c:v>
                </c:pt>
                <c:pt idx="7">
                  <c:v>11.87</c:v>
                </c:pt>
                <c:pt idx="8">
                  <c:v>#N/A</c:v>
                </c:pt>
                <c:pt idx="9">
                  <c:v>13.62</c:v>
                </c:pt>
              </c:numCache>
            </c:numRef>
          </c:val>
          <c:extLst>
            <c:ext xmlns:c16="http://schemas.microsoft.com/office/drawing/2014/chart" uri="{C3380CC4-5D6E-409C-BE32-E72D297353CC}">
              <c16:uniqueId val="{00000009-17B6-4211-B7B2-6D1556A3B65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2480</c:v>
                </c:pt>
                <c:pt idx="5">
                  <c:v>2580</c:v>
                </c:pt>
                <c:pt idx="8">
                  <c:v>2660</c:v>
                </c:pt>
                <c:pt idx="11">
                  <c:v>2721</c:v>
                </c:pt>
                <c:pt idx="14">
                  <c:v>2685</c:v>
                </c:pt>
              </c:numCache>
            </c:numRef>
          </c:val>
          <c:extLst>
            <c:ext xmlns:c16="http://schemas.microsoft.com/office/drawing/2014/chart" uri="{C3380CC4-5D6E-409C-BE32-E72D297353CC}">
              <c16:uniqueId val="{00000000-6A3B-4E0B-A0A2-03B2379B808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A3B-4E0B-A0A2-03B2379B808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11</c:v>
                </c:pt>
                <c:pt idx="3">
                  <c:v>7</c:v>
                </c:pt>
                <c:pt idx="6">
                  <c:v>7</c:v>
                </c:pt>
                <c:pt idx="9">
                  <c:v>7</c:v>
                </c:pt>
                <c:pt idx="12">
                  <c:v>6</c:v>
                </c:pt>
              </c:numCache>
            </c:numRef>
          </c:val>
          <c:extLst>
            <c:ext xmlns:c16="http://schemas.microsoft.com/office/drawing/2014/chart" uri="{C3380CC4-5D6E-409C-BE32-E72D297353CC}">
              <c16:uniqueId val="{00000002-6A3B-4E0B-A0A2-03B2379B808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14</c:v>
                </c:pt>
                <c:pt idx="3">
                  <c:v>17</c:v>
                </c:pt>
                <c:pt idx="6">
                  <c:v>14</c:v>
                </c:pt>
                <c:pt idx="9">
                  <c:v>19</c:v>
                </c:pt>
                <c:pt idx="12">
                  <c:v>32</c:v>
                </c:pt>
              </c:numCache>
            </c:numRef>
          </c:val>
          <c:extLst>
            <c:ext xmlns:c16="http://schemas.microsoft.com/office/drawing/2014/chart" uri="{C3380CC4-5D6E-409C-BE32-E72D297353CC}">
              <c16:uniqueId val="{00000003-6A3B-4E0B-A0A2-03B2379B808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1294</c:v>
                </c:pt>
                <c:pt idx="3">
                  <c:v>1376</c:v>
                </c:pt>
                <c:pt idx="6">
                  <c:v>1089</c:v>
                </c:pt>
                <c:pt idx="9">
                  <c:v>1231</c:v>
                </c:pt>
                <c:pt idx="12">
                  <c:v>1383</c:v>
                </c:pt>
              </c:numCache>
            </c:numRef>
          </c:val>
          <c:extLst>
            <c:ext xmlns:c16="http://schemas.microsoft.com/office/drawing/2014/chart" uri="{C3380CC4-5D6E-409C-BE32-E72D297353CC}">
              <c16:uniqueId val="{00000004-6A3B-4E0B-A0A2-03B2379B808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A3B-4E0B-A0A2-03B2379B808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A3B-4E0B-A0A2-03B2379B808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2284</c:v>
                </c:pt>
                <c:pt idx="3">
                  <c:v>2250</c:v>
                </c:pt>
                <c:pt idx="6">
                  <c:v>2219</c:v>
                </c:pt>
                <c:pt idx="9">
                  <c:v>2033</c:v>
                </c:pt>
                <c:pt idx="12">
                  <c:v>1895</c:v>
                </c:pt>
              </c:numCache>
            </c:numRef>
          </c:val>
          <c:extLst>
            <c:ext xmlns:c16="http://schemas.microsoft.com/office/drawing/2014/chart" uri="{C3380CC4-5D6E-409C-BE32-E72D297353CC}">
              <c16:uniqueId val="{00000007-6A3B-4E0B-A0A2-03B2379B808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1123</c:v>
                </c:pt>
                <c:pt idx="2">
                  <c:v>#N/A</c:v>
                </c:pt>
                <c:pt idx="3">
                  <c:v>#N/A</c:v>
                </c:pt>
                <c:pt idx="4">
                  <c:v>1070</c:v>
                </c:pt>
                <c:pt idx="5">
                  <c:v>#N/A</c:v>
                </c:pt>
                <c:pt idx="6">
                  <c:v>#N/A</c:v>
                </c:pt>
                <c:pt idx="7">
                  <c:v>669</c:v>
                </c:pt>
                <c:pt idx="8">
                  <c:v>#N/A</c:v>
                </c:pt>
                <c:pt idx="9">
                  <c:v>#N/A</c:v>
                </c:pt>
                <c:pt idx="10">
                  <c:v>569</c:v>
                </c:pt>
                <c:pt idx="11">
                  <c:v>#N/A</c:v>
                </c:pt>
                <c:pt idx="12">
                  <c:v>#N/A</c:v>
                </c:pt>
                <c:pt idx="13">
                  <c:v>631</c:v>
                </c:pt>
                <c:pt idx="14">
                  <c:v>#N/A</c:v>
                </c:pt>
              </c:numCache>
            </c:numRef>
          </c:val>
          <c:smooth val="0"/>
          <c:extLst>
            <c:ext xmlns:c16="http://schemas.microsoft.com/office/drawing/2014/chart" uri="{C3380CC4-5D6E-409C-BE32-E72D297353CC}">
              <c16:uniqueId val="{00000008-6A3B-4E0B-A0A2-03B2379B808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27775</c:v>
                </c:pt>
                <c:pt idx="5">
                  <c:v>26824</c:v>
                </c:pt>
                <c:pt idx="8">
                  <c:v>25882</c:v>
                </c:pt>
                <c:pt idx="11">
                  <c:v>25320</c:v>
                </c:pt>
                <c:pt idx="14">
                  <c:v>24125</c:v>
                </c:pt>
              </c:numCache>
            </c:numRef>
          </c:val>
          <c:extLst>
            <c:ext xmlns:c16="http://schemas.microsoft.com/office/drawing/2014/chart" uri="{C3380CC4-5D6E-409C-BE32-E72D297353CC}">
              <c16:uniqueId val="{00000000-DA32-49A0-9C12-B7ECAA42267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5652</c:v>
                </c:pt>
                <c:pt idx="5">
                  <c:v>6085</c:v>
                </c:pt>
                <c:pt idx="8">
                  <c:v>6095</c:v>
                </c:pt>
                <c:pt idx="11">
                  <c:v>6564</c:v>
                </c:pt>
                <c:pt idx="14">
                  <c:v>6582</c:v>
                </c:pt>
              </c:numCache>
            </c:numRef>
          </c:val>
          <c:extLst>
            <c:ext xmlns:c16="http://schemas.microsoft.com/office/drawing/2014/chart" uri="{C3380CC4-5D6E-409C-BE32-E72D297353CC}">
              <c16:uniqueId val="{00000001-DA32-49A0-9C12-B7ECAA42267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6689</c:v>
                </c:pt>
                <c:pt idx="5">
                  <c:v>7148</c:v>
                </c:pt>
                <c:pt idx="8">
                  <c:v>7650</c:v>
                </c:pt>
                <c:pt idx="11">
                  <c:v>7415</c:v>
                </c:pt>
                <c:pt idx="14">
                  <c:v>7096</c:v>
                </c:pt>
              </c:numCache>
            </c:numRef>
          </c:val>
          <c:extLst>
            <c:ext xmlns:c16="http://schemas.microsoft.com/office/drawing/2014/chart" uri="{C3380CC4-5D6E-409C-BE32-E72D297353CC}">
              <c16:uniqueId val="{00000002-DA32-49A0-9C12-B7ECAA42267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A32-49A0-9C12-B7ECAA42267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A32-49A0-9C12-B7ECAA42267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54</c:v>
                </c:pt>
                <c:pt idx="3">
                  <c:v>191</c:v>
                </c:pt>
                <c:pt idx="6">
                  <c:v>92</c:v>
                </c:pt>
                <c:pt idx="9">
                  <c:v>31</c:v>
                </c:pt>
                <c:pt idx="12">
                  <c:v>189</c:v>
                </c:pt>
              </c:numCache>
            </c:numRef>
          </c:val>
          <c:extLst>
            <c:ext xmlns:c16="http://schemas.microsoft.com/office/drawing/2014/chart" uri="{C3380CC4-5D6E-409C-BE32-E72D297353CC}">
              <c16:uniqueId val="{00000005-DA32-49A0-9C12-B7ECAA42267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4349</c:v>
                </c:pt>
                <c:pt idx="3">
                  <c:v>4288</c:v>
                </c:pt>
                <c:pt idx="6">
                  <c:v>4106</c:v>
                </c:pt>
                <c:pt idx="9">
                  <c:v>3800</c:v>
                </c:pt>
                <c:pt idx="12">
                  <c:v>3630</c:v>
                </c:pt>
              </c:numCache>
            </c:numRef>
          </c:val>
          <c:extLst>
            <c:ext xmlns:c16="http://schemas.microsoft.com/office/drawing/2014/chart" uri="{C3380CC4-5D6E-409C-BE32-E72D297353CC}">
              <c16:uniqueId val="{00000006-DA32-49A0-9C12-B7ECAA42267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73</c:v>
                </c:pt>
                <c:pt idx="3">
                  <c:v>65</c:v>
                </c:pt>
                <c:pt idx="6">
                  <c:v>126</c:v>
                </c:pt>
                <c:pt idx="9">
                  <c:v>142</c:v>
                </c:pt>
                <c:pt idx="12">
                  <c:v>339</c:v>
                </c:pt>
              </c:numCache>
            </c:numRef>
          </c:val>
          <c:extLst>
            <c:ext xmlns:c16="http://schemas.microsoft.com/office/drawing/2014/chart" uri="{C3380CC4-5D6E-409C-BE32-E72D297353CC}">
              <c16:uniqueId val="{00000007-DA32-49A0-9C12-B7ECAA42267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16800</c:v>
                </c:pt>
                <c:pt idx="3">
                  <c:v>17699</c:v>
                </c:pt>
                <c:pt idx="6">
                  <c:v>16646</c:v>
                </c:pt>
                <c:pt idx="9">
                  <c:v>15575</c:v>
                </c:pt>
                <c:pt idx="12">
                  <c:v>14724</c:v>
                </c:pt>
              </c:numCache>
            </c:numRef>
          </c:val>
          <c:extLst>
            <c:ext xmlns:c16="http://schemas.microsoft.com/office/drawing/2014/chart" uri="{C3380CC4-5D6E-409C-BE32-E72D297353CC}">
              <c16:uniqueId val="{00000008-DA32-49A0-9C12-B7ECAA42267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29</c:v>
                </c:pt>
                <c:pt idx="3">
                  <c:v>22</c:v>
                </c:pt>
                <c:pt idx="6">
                  <c:v>15</c:v>
                </c:pt>
                <c:pt idx="9">
                  <c:v>8</c:v>
                </c:pt>
                <c:pt idx="12">
                  <c:v>2</c:v>
                </c:pt>
              </c:numCache>
            </c:numRef>
          </c:val>
          <c:extLst>
            <c:ext xmlns:c16="http://schemas.microsoft.com/office/drawing/2014/chart" uri="{C3380CC4-5D6E-409C-BE32-E72D297353CC}">
              <c16:uniqueId val="{00000009-DA32-49A0-9C12-B7ECAA42267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20645</c:v>
                </c:pt>
                <c:pt idx="3">
                  <c:v>20640</c:v>
                </c:pt>
                <c:pt idx="6">
                  <c:v>19534</c:v>
                </c:pt>
                <c:pt idx="9">
                  <c:v>18809</c:v>
                </c:pt>
                <c:pt idx="12">
                  <c:v>18584</c:v>
                </c:pt>
              </c:numCache>
            </c:numRef>
          </c:val>
          <c:extLst>
            <c:ext xmlns:c16="http://schemas.microsoft.com/office/drawing/2014/chart" uri="{C3380CC4-5D6E-409C-BE32-E72D297353CC}">
              <c16:uniqueId val="{0000000A-DA32-49A0-9C12-B7ECAA42267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1835</c:v>
                </c:pt>
                <c:pt idx="2">
                  <c:v>#N/A</c:v>
                </c:pt>
                <c:pt idx="3">
                  <c:v>#N/A</c:v>
                </c:pt>
                <c:pt idx="4">
                  <c:v>2848</c:v>
                </c:pt>
                <c:pt idx="5">
                  <c:v>#N/A</c:v>
                </c:pt>
                <c:pt idx="6">
                  <c:v>#N/A</c:v>
                </c:pt>
                <c:pt idx="7">
                  <c:v>892</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A32-49A0-9C12-B7ECAA42267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1805</c:v>
                </c:pt>
                <c:pt idx="1">
                  <c:v>1826</c:v>
                </c:pt>
                <c:pt idx="2">
                  <c:v>1577</c:v>
                </c:pt>
              </c:numCache>
            </c:numRef>
          </c:val>
          <c:extLst>
            <c:ext xmlns:c16="http://schemas.microsoft.com/office/drawing/2014/chart" uri="{C3380CC4-5D6E-409C-BE32-E72D297353CC}">
              <c16:uniqueId val="{00000000-883B-4E3A-B83E-98CA7934E61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482</c:v>
                </c:pt>
                <c:pt idx="1">
                  <c:v>276</c:v>
                </c:pt>
                <c:pt idx="2">
                  <c:v>273</c:v>
                </c:pt>
              </c:numCache>
            </c:numRef>
          </c:val>
          <c:extLst>
            <c:ext xmlns:c16="http://schemas.microsoft.com/office/drawing/2014/chart" uri="{C3380CC4-5D6E-409C-BE32-E72D297353CC}">
              <c16:uniqueId val="{00000001-883B-4E3A-B83E-98CA7934E61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13959</c:v>
                </c:pt>
                <c:pt idx="1">
                  <c:v>12362</c:v>
                </c:pt>
                <c:pt idx="2">
                  <c:v>10787</c:v>
                </c:pt>
              </c:numCache>
            </c:numRef>
          </c:val>
          <c:extLst>
            <c:ext xmlns:c16="http://schemas.microsoft.com/office/drawing/2014/chart" uri="{C3380CC4-5D6E-409C-BE32-E72D297353CC}">
              <c16:uniqueId val="{00000002-883B-4E3A-B83E-98CA7934E61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においては、主に元利償還金について自然減となったものの、下水道事業における公営企業債の元利償還金に対する繰入金が大きく増加したことにより、実質公債費比率の分子部分は前年度より増と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主に一般会計等に係る地方債の現在高と下水道事業における公営企業債等繰入見込額の減により、将来負担額は減となっている。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充当可能財源等については、充当可能基金であるミナト塩竈まちづくり基金の減、基準財政需要額算入見込額は公債費の償還終了に伴い減となっている。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宮城県塩竈市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に塩竈市東日本大震災復興交付金基金での復興交付金事業の事業進捗に合わせた繰入により減少している。震災関連以外では、財政調整基金において、主に生活保護医療扶助費に係る一般財源負担分の増により減少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日本大震災復興交付金基金やふるさとしおがま復興基金などの震災関連基金については、復興・創生期間での事業完了をを目指し、その事業進捗に合わせて減少する見込みとなっている。減債基金については、引き続き公債費償還への活用により減少する見込みとなっている。今後は、社会保障関係費などの増加が見込まれるため、財政調整基金の確保など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・塩竈市東日本大震災復興交付金基金：復興交付金事業などの資金に充てるため設置。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・ふるさとしおがま復興基金：災害復旧及び復興を目的とした事業の資金に充てるため設置。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・塩竈市庁舎建設基金：本市庁舎建設の資金に充てるため設置。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・ミナト塩竈まちづくり基金：本市の特性を活かしたふるさとづくりを進めるため設置。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・塩竈市災害救助支援基金：本市の住民で災害により被害を被った者を救助支援するための資金を積み立てるため設置。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・塩竈市東日本大震災復興交付金基金：復興交付金事業の事業進捗により減少。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・ふるさとしおがま復興基金：震災関連事業の財源に活用したにより減少。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・塩竈市庁舎建設基金：主に基金からの長期借入に係る返済利子の積立により増加。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・ミナト塩竈まちづくり基金：主に市街地再開発事業の繰入により減少。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・塩竈市災害救助支援基金：同額推移。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・塩竈市東日本大震災復興交付金基金：復興・創生期間である令和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年度末までの復興交付金事業の完了を目指し、事業進捗に合わせて減少する見込。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・ふるさとしおがま復興基金：復興・創生期間である令和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年度末までの震災関連事業の完了を目指し、事業進捗に合わせて減少する見込。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・塩竈市庁舎建設基金：基金からの長期借入が返済完了まで（令和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年度）、返済利子の積立により増加する見込。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・ミナト塩竈まちづくり基金：事業への活用に合わせて推移。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・塩竈市災害救助支援基金：事業への活用に合わせて推移。</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令和元年度残高については、生活保護医療扶助費において、年度途中要因による増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高額医療受給者の増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であったため、国庫支出金における補助が現年では行われず、令和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年度に措置されることになったことから、令和元年度では財政調整基金繰入金で補てんを行ったため、残高が減となっている。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補正後の残高見込みは、令和元年度末より減少する見込みとなっている。今後、社会保障関係費などの増加が見込まれるため、その財源として活用できるように、基金残高の維持、さらなる積立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年度より減少した。減少した主な理由は、先行用地取得事業に係る公債費償還の財源に活用したことによるものとなっている。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引き続き公債費償還のための繰入を行うことにより、残高は年々減少する見込みとなっている。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53,975
53,365
17.37
26,029,448
24,294,107
779,593
12,231,772
18,584,196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基準財政収入額について、市税において前年度比</a:t>
          </a:r>
          <a:r>
            <a:rPr kumimoji="1" lang="en-US" altLang="ja-JP" sz="1150">
              <a:latin typeface="ＭＳ Ｐゴシック" panose="020B0600070205080204" pitchFamily="50" charset="-128"/>
              <a:ea typeface="ＭＳ Ｐゴシック" panose="020B0600070205080204" pitchFamily="50" charset="-128"/>
            </a:rPr>
            <a:t>12</a:t>
          </a:r>
          <a:r>
            <a:rPr kumimoji="1" lang="ja-JP" altLang="en-US" sz="1150">
              <a:latin typeface="ＭＳ Ｐゴシック" panose="020B0600070205080204" pitchFamily="50" charset="-128"/>
              <a:ea typeface="ＭＳ Ｐゴシック" panose="020B0600070205080204" pitchFamily="50" charset="-128"/>
            </a:rPr>
            <a:t>百万円の減、地方消費税交付金が前年度比</a:t>
          </a:r>
          <a:r>
            <a:rPr kumimoji="1" lang="en-US" altLang="ja-JP" sz="1150">
              <a:latin typeface="ＭＳ Ｐゴシック" panose="020B0600070205080204" pitchFamily="50" charset="-128"/>
              <a:ea typeface="ＭＳ Ｐゴシック" panose="020B0600070205080204" pitchFamily="50" charset="-128"/>
            </a:rPr>
            <a:t>12</a:t>
          </a:r>
          <a:r>
            <a:rPr kumimoji="1" lang="ja-JP" altLang="en-US" sz="1150">
              <a:latin typeface="ＭＳ Ｐゴシック" panose="020B0600070205080204" pitchFamily="50" charset="-128"/>
              <a:ea typeface="ＭＳ Ｐゴシック" panose="020B0600070205080204" pitchFamily="50" charset="-128"/>
            </a:rPr>
            <a:t>百万円の減となり、前年度を下回る結果となった。また、基準財政需要額は社会福祉費や高齢者保健福祉費の増（単位費用及び密度補正の増）により、前年度から増となり、単年度の財政力指数は前年度から</a:t>
          </a:r>
          <a:r>
            <a:rPr kumimoji="1" lang="en-US" altLang="ja-JP" sz="1150">
              <a:latin typeface="ＭＳ Ｐゴシック" panose="020B0600070205080204" pitchFamily="50" charset="-128"/>
              <a:ea typeface="ＭＳ Ｐゴシック" panose="020B0600070205080204" pitchFamily="50" charset="-128"/>
            </a:rPr>
            <a:t>0.11</a:t>
          </a:r>
          <a:r>
            <a:rPr kumimoji="1" lang="ja-JP" altLang="en-US" sz="1150">
              <a:latin typeface="ＭＳ Ｐゴシック" panose="020B0600070205080204" pitchFamily="50" charset="-128"/>
              <a:ea typeface="ＭＳ Ｐゴシック" panose="020B0600070205080204" pitchFamily="50" charset="-128"/>
            </a:rPr>
            <a:t>ポイントの減となった。</a:t>
          </a:r>
          <a:r>
            <a:rPr kumimoji="1" lang="en-US" altLang="ja-JP" sz="1150">
              <a:latin typeface="ＭＳ Ｐゴシック" panose="020B0600070205080204" pitchFamily="50" charset="-128"/>
              <a:ea typeface="ＭＳ Ｐゴシック" panose="020B0600070205080204" pitchFamily="50" charset="-128"/>
            </a:rPr>
            <a:t>3</a:t>
          </a:r>
          <a:r>
            <a:rPr kumimoji="1" lang="ja-JP" altLang="en-US" sz="1150">
              <a:latin typeface="ＭＳ Ｐゴシック" panose="020B0600070205080204" pitchFamily="50" charset="-128"/>
              <a:ea typeface="ＭＳ Ｐゴシック" panose="020B0600070205080204" pitchFamily="50" charset="-128"/>
            </a:rPr>
            <a:t>か年平均であるため、指数は</a:t>
          </a:r>
          <a:r>
            <a:rPr kumimoji="1" lang="en-US" altLang="ja-JP" sz="1150">
              <a:latin typeface="ＭＳ Ｐゴシック" panose="020B0600070205080204" pitchFamily="50" charset="-128"/>
              <a:ea typeface="ＭＳ Ｐゴシック" panose="020B0600070205080204" pitchFamily="50" charset="-128"/>
            </a:rPr>
            <a:t>0.52</a:t>
          </a:r>
          <a:r>
            <a:rPr kumimoji="1" lang="ja-JP" altLang="en-US" sz="1150">
              <a:latin typeface="ＭＳ Ｐゴシック" panose="020B0600070205080204" pitchFamily="50" charset="-128"/>
              <a:ea typeface="ＭＳ Ｐゴシック" panose="020B0600070205080204" pitchFamily="50" charset="-128"/>
            </a:rPr>
            <a:t>と前年度を維持したが、依然として類似団体比較において下位に位置している。</a:t>
          </a:r>
        </a:p>
        <a:p>
          <a:r>
            <a:rPr kumimoji="1" lang="ja-JP" altLang="en-US" sz="1150">
              <a:latin typeface="ＭＳ Ｐゴシック" panose="020B0600070205080204" pitchFamily="50" charset="-128"/>
              <a:ea typeface="ＭＳ Ｐゴシック" panose="020B0600070205080204" pitchFamily="50" charset="-128"/>
            </a:rPr>
            <a:t>　予算枠配分による経常経費の更なる削減や、事業のキャップ制などによる政策的経費、投資的経費の抑制などの歳出の見直しを実施するとともに、収納率の向上や土地売払収入・広告収入、ふるさと納税といった自主財源確保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4233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480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4233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24342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45508</xdr:rowOff>
    </xdr:from>
    <xdr:to>
      <xdr:col>15</xdr:col>
      <xdr:colOff>133350</xdr:colOff>
      <xdr:row>41</xdr:row>
      <xdr:rowOff>147108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157285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24342</xdr:rowOff>
    </xdr:from>
    <xdr:to>
      <xdr:col>11</xdr:col>
      <xdr:colOff>31750</xdr:colOff>
      <xdr:row>44</xdr:row>
      <xdr:rowOff>64558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5681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26052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144992</xdr:rowOff>
    </xdr:from>
    <xdr:to>
      <xdr:col>11</xdr:col>
      <xdr:colOff>82550</xdr:colOff>
      <xdr:row>44</xdr:row>
      <xdr:rowOff>75142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59919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13758</xdr:rowOff>
    </xdr:from>
    <xdr:to>
      <xdr:col>7</xdr:col>
      <xdr:colOff>31750</xdr:colOff>
      <xdr:row>44</xdr:row>
      <xdr:rowOff>115358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100135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年度に東日本大震災の影響により</a:t>
          </a:r>
          <a:r>
            <a:rPr kumimoji="1" lang="en-US" altLang="ja-JP" sz="1200">
              <a:latin typeface="ＭＳ Ｐゴシック" panose="020B0600070205080204" pitchFamily="50" charset="-128"/>
              <a:ea typeface="ＭＳ Ｐゴシック" panose="020B0600070205080204" pitchFamily="50" charset="-128"/>
            </a:rPr>
            <a:t>10.0</a:t>
          </a:r>
          <a:r>
            <a:rPr kumimoji="1" lang="ja-JP" altLang="en-US" sz="1200">
              <a:latin typeface="ＭＳ Ｐゴシック" panose="020B0600070205080204" pitchFamily="50" charset="-128"/>
              <a:ea typeface="ＭＳ Ｐゴシック" panose="020B0600070205080204" pitchFamily="50" charset="-128"/>
            </a:rPr>
            <a:t>ポイントの大幅な増となって以降、</a:t>
          </a:r>
          <a:r>
            <a:rPr kumimoji="1" lang="en-US" altLang="ja-JP" sz="1200">
              <a:latin typeface="ＭＳ Ｐゴシック" panose="020B0600070205080204" pitchFamily="50" charset="-128"/>
              <a:ea typeface="ＭＳ Ｐゴシック" panose="020B0600070205080204" pitchFamily="50" charset="-128"/>
            </a:rPr>
            <a:t>95%</a:t>
          </a:r>
          <a:r>
            <a:rPr kumimoji="1" lang="ja-JP" altLang="en-US" sz="1200">
              <a:latin typeface="ＭＳ Ｐゴシック" panose="020B0600070205080204" pitchFamily="50" charset="-128"/>
              <a:ea typeface="ＭＳ Ｐゴシック" panose="020B0600070205080204" pitchFamily="50" charset="-128"/>
            </a:rPr>
            <a:t>を超える高い水準にある。令和元年度は前年度より</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98.5%</a:t>
          </a:r>
          <a:r>
            <a:rPr kumimoji="1" lang="ja-JP" altLang="en-US" sz="1200">
              <a:latin typeface="ＭＳ Ｐゴシック" panose="020B0600070205080204" pitchFamily="50" charset="-128"/>
              <a:ea typeface="ＭＳ Ｐゴシック" panose="020B0600070205080204" pitchFamily="50" charset="-128"/>
            </a:rPr>
            <a:t>となった。依然高い水準であることの要因としては、公債費がこれまで進めてきた地方債発行の抑制などにより減となった一方、扶助費で生活保護医療扶助費について、高額医療利用のため、歳出増となったが、国庫支出金交付が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年度となったことの影響などで増となったこと等によるものである。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産業基盤の復興やまちの賑いを取り戻し、かつ定住人口の増加を目指すことで、更なる税収確保の基盤固めを推進する。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13462</xdr:rowOff>
    </xdr:from>
    <xdr:to>
      <xdr:col>23</xdr:col>
      <xdr:colOff>133350</xdr:colOff>
      <xdr:row>65</xdr:row>
      <xdr:rowOff>80264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29012"/>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52341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9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80264</xdr:rowOff>
    </xdr:from>
    <xdr:to>
      <xdr:col>24</xdr:col>
      <xdr:colOff>12700</xdr:colOff>
      <xdr:row>65</xdr:row>
      <xdr:rowOff>80264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2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99839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7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13462</xdr:rowOff>
    </xdr:from>
    <xdr:to>
      <xdr:col>24</xdr:col>
      <xdr:colOff>12700</xdr:colOff>
      <xdr:row>59</xdr:row>
      <xdr:rowOff>13462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29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162560</xdr:rowOff>
    </xdr:from>
    <xdr:to>
      <xdr:col>23</xdr:col>
      <xdr:colOff>133350</xdr:colOff>
      <xdr:row>64</xdr:row>
      <xdr:rowOff>10414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6391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77741</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36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133604</xdr:rowOff>
    </xdr:from>
    <xdr:to>
      <xdr:col>19</xdr:col>
      <xdr:colOff>133350</xdr:colOff>
      <xdr:row>64</xdr:row>
      <xdr:rowOff>10414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93495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51562</xdr:rowOff>
    </xdr:from>
    <xdr:to>
      <xdr:col>19</xdr:col>
      <xdr:colOff>184150</xdr:colOff>
      <xdr:row>62</xdr:row>
      <xdr:rowOff>153162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8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163339</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450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133604</xdr:rowOff>
    </xdr:from>
    <xdr:to>
      <xdr:col>15</xdr:col>
      <xdr:colOff>82550</xdr:colOff>
      <xdr:row>64</xdr:row>
      <xdr:rowOff>5588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93495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66040</xdr:rowOff>
    </xdr:from>
    <xdr:to>
      <xdr:col>15</xdr:col>
      <xdr:colOff>133350</xdr:colOff>
      <xdr:row>62</xdr:row>
      <xdr:rowOff>167640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6367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64</xdr:row>
      <xdr:rowOff>5588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93978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56388</xdr:rowOff>
    </xdr:from>
    <xdr:to>
      <xdr:col>11</xdr:col>
      <xdr:colOff>82550</xdr:colOff>
      <xdr:row>62</xdr:row>
      <xdr:rowOff>157988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168165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126492</xdr:rowOff>
    </xdr:from>
    <xdr:to>
      <xdr:col>7</xdr:col>
      <xdr:colOff>31750</xdr:colOff>
      <xdr:row>62</xdr:row>
      <xdr:rowOff>56642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66819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35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83837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131064</xdr:rowOff>
    </xdr:from>
    <xdr:to>
      <xdr:col>19</xdr:col>
      <xdr:colOff>184150</xdr:colOff>
      <xdr:row>64</xdr:row>
      <xdr:rowOff>61214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45991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018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82804</xdr:rowOff>
    </xdr:from>
    <xdr:to>
      <xdr:col>15</xdr:col>
      <xdr:colOff>133350</xdr:colOff>
      <xdr:row>64</xdr:row>
      <xdr:rowOff>12954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169181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7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126238</xdr:rowOff>
    </xdr:from>
    <xdr:to>
      <xdr:col>11</xdr:col>
      <xdr:colOff>82550</xdr:colOff>
      <xdr:row>64</xdr:row>
      <xdr:rowOff>56388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41165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年度から東日本大震災の影響により災害廃棄物処理事業等の物件費が一時的に増加した。令和元年度決算額は、国・県・市の選挙があったことから人件費及び物件費が増、台風第</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号等災害対応時間外手当等の増による人件費の増により、増となったが、全国平均、県平均、類似団体平均を下回っている。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今後、復興事業により整備した施設や市内各所にある老朽化した施設の維持管理経費の増大や会計年度任用職員制度の導入による増が見込まれるため、更なる適正化に努める。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61840</xdr:rowOff>
    </xdr:from>
    <xdr:to>
      <xdr:col>23</xdr:col>
      <xdr:colOff>133350</xdr:colOff>
      <xdr:row>89</xdr:row>
      <xdr:rowOff>150958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777840"/>
          <a:ext cx="0" cy="16321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123035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8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150958</xdr:rowOff>
    </xdr:from>
    <xdr:to>
      <xdr:col>24</xdr:col>
      <xdr:colOff>12700</xdr:colOff>
      <xdr:row>89</xdr:row>
      <xdr:rowOff>150958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10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148217</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2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61840</xdr:rowOff>
    </xdr:from>
    <xdr:to>
      <xdr:col>24</xdr:col>
      <xdr:colOff>12700</xdr:colOff>
      <xdr:row>80</xdr:row>
      <xdr:rowOff>61840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77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84010</xdr:rowOff>
    </xdr:from>
    <xdr:to>
      <xdr:col>23</xdr:col>
      <xdr:colOff>133350</xdr:colOff>
      <xdr:row>82</xdr:row>
      <xdr:rowOff>128876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42910"/>
          <a:ext cx="838200" cy="4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116575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754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144498</xdr:rowOff>
    </xdr:from>
    <xdr:to>
      <xdr:col>23</xdr:col>
      <xdr:colOff>184150</xdr:colOff>
      <xdr:row>83</xdr:row>
      <xdr:rowOff>74648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03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59430</xdr:rowOff>
    </xdr:from>
    <xdr:to>
      <xdr:col>19</xdr:col>
      <xdr:colOff>133350</xdr:colOff>
      <xdr:row>82</xdr:row>
      <xdr:rowOff>84010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18330"/>
          <a:ext cx="889000" cy="2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83900</xdr:rowOff>
    </xdr:from>
    <xdr:to>
      <xdr:col>19</xdr:col>
      <xdr:colOff>184150</xdr:colOff>
      <xdr:row>83</xdr:row>
      <xdr:rowOff>14050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4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170277</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2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31922</xdr:rowOff>
    </xdr:from>
    <xdr:to>
      <xdr:col>15</xdr:col>
      <xdr:colOff>82550</xdr:colOff>
      <xdr:row>82</xdr:row>
      <xdr:rowOff>59430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90822"/>
          <a:ext cx="889000" cy="2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67669</xdr:rowOff>
    </xdr:from>
    <xdr:to>
      <xdr:col>15</xdr:col>
      <xdr:colOff>133350</xdr:colOff>
      <xdr:row>82</xdr:row>
      <xdr:rowOff>169269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154046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1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31922</xdr:rowOff>
    </xdr:from>
    <xdr:to>
      <xdr:col>11</xdr:col>
      <xdr:colOff>31750</xdr:colOff>
      <xdr:row>82</xdr:row>
      <xdr:rowOff>72751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090822"/>
          <a:ext cx="889000" cy="40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59384</xdr:rowOff>
    </xdr:from>
    <xdr:to>
      <xdr:col>11</xdr:col>
      <xdr:colOff>82550</xdr:colOff>
      <xdr:row>82</xdr:row>
      <xdr:rowOff>160984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145761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0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29028</xdr:rowOff>
    </xdr:from>
    <xdr:to>
      <xdr:col>7</xdr:col>
      <xdr:colOff>31750</xdr:colOff>
      <xdr:row>82</xdr:row>
      <xdr:rowOff>130628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8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115405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74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78076</xdr:rowOff>
    </xdr:from>
    <xdr:to>
      <xdr:col>23</xdr:col>
      <xdr:colOff>184150</xdr:colOff>
      <xdr:row>83</xdr:row>
      <xdr:rowOff>8226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94603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8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33210</xdr:rowOff>
    </xdr:from>
    <xdr:to>
      <xdr:col>19</xdr:col>
      <xdr:colOff>184150</xdr:colOff>
      <xdr:row>82</xdr:row>
      <xdr:rowOff>134810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9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144987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6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8630</xdr:rowOff>
    </xdr:from>
    <xdr:to>
      <xdr:col>15</xdr:col>
      <xdr:colOff>133350</xdr:colOff>
      <xdr:row>82</xdr:row>
      <xdr:rowOff>110230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6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120407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36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152572</xdr:rowOff>
    </xdr:from>
    <xdr:to>
      <xdr:col>11</xdr:col>
      <xdr:colOff>82550</xdr:colOff>
      <xdr:row>82</xdr:row>
      <xdr:rowOff>82722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4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92899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808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21951</xdr:rowOff>
    </xdr:from>
    <xdr:to>
      <xdr:col>7</xdr:col>
      <xdr:colOff>31750</xdr:colOff>
      <xdr:row>82</xdr:row>
      <xdr:rowOff>123551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8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133728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849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ラスパイレス指数は類似団体平均、全国市平均いずれも下回っている。今後も給与の適正化に努める。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138793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0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14514</xdr:rowOff>
    </xdr:from>
    <xdr:to>
      <xdr:col>81</xdr:col>
      <xdr:colOff>44450</xdr:colOff>
      <xdr:row>85</xdr:row>
      <xdr:rowOff>14514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877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14514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50158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66221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501586"/>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102507</xdr:rowOff>
    </xdr:from>
    <xdr:to>
      <xdr:col>73</xdr:col>
      <xdr:colOff>44450</xdr:colOff>
      <xdr:row>87</xdr:row>
      <xdr:rowOff>32657</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134257</xdr:rowOff>
    </xdr:from>
    <xdr:to>
      <xdr:col>68</xdr:col>
      <xdr:colOff>152400</xdr:colOff>
      <xdr:row>85</xdr:row>
      <xdr:rowOff>66221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5360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17434</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151691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38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135164</xdr:rowOff>
    </xdr:from>
    <xdr:to>
      <xdr:col>77</xdr:col>
      <xdr:colOff>95250</xdr:colOff>
      <xdr:row>85</xdr:row>
      <xdr:rowOff>65314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a:t>
          </a:r>
          <a:r>
            <a:rPr kumimoji="1" lang="en-US" altLang="ja-JP" sz="1300">
              <a:latin typeface="ＭＳ Ｐゴシック" panose="020B0600070205080204" pitchFamily="50" charset="-128"/>
              <a:ea typeface="ＭＳ Ｐゴシック" panose="020B0600070205080204" pitchFamily="50" charset="-128"/>
            </a:rPr>
            <a:t>0.56</a:t>
          </a:r>
          <a:r>
            <a:rPr kumimoji="1" lang="ja-JP" altLang="en-US" sz="1300">
              <a:latin typeface="ＭＳ Ｐゴシック" panose="020B0600070205080204" pitchFamily="50" charset="-128"/>
              <a:ea typeface="ＭＳ Ｐゴシック" panose="020B0600070205080204" pitchFamily="50" charset="-128"/>
            </a:rPr>
            <a:t>ポイント上回っているが、全国平均、県平均は下回っている。今後も「定員適正化計画」に基づき職員数の適正化に努める。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14394</xdr:rowOff>
    </xdr:from>
    <xdr:to>
      <xdr:col>81</xdr:col>
      <xdr:colOff>44450</xdr:colOff>
      <xdr:row>66</xdr:row>
      <xdr:rowOff>154940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58494"/>
          <a:ext cx="0" cy="1512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100771</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14394</xdr:rowOff>
    </xdr:from>
    <xdr:to>
      <xdr:col>81</xdr:col>
      <xdr:colOff>133350</xdr:colOff>
      <xdr:row>58</xdr:row>
      <xdr:rowOff>14394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99271</xdr:rowOff>
    </xdr:from>
    <xdr:to>
      <xdr:col>81</xdr:col>
      <xdr:colOff>44450</xdr:colOff>
      <xdr:row>61</xdr:row>
      <xdr:rowOff>109326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57721"/>
          <a:ext cx="8382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133896</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249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117369</xdr:rowOff>
    </xdr:from>
    <xdr:to>
      <xdr:col>81</xdr:col>
      <xdr:colOff>95250</xdr:colOff>
      <xdr:row>61</xdr:row>
      <xdr:rowOff>47519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99271</xdr:rowOff>
    </xdr:from>
    <xdr:to>
      <xdr:col>77</xdr:col>
      <xdr:colOff>44450</xdr:colOff>
      <xdr:row>61</xdr:row>
      <xdr:rowOff>99271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5577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101282</xdr:rowOff>
    </xdr:from>
    <xdr:to>
      <xdr:col>77</xdr:col>
      <xdr:colOff>95250</xdr:colOff>
      <xdr:row>61</xdr:row>
      <xdr:rowOff>31432</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41609</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157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99271</xdr:rowOff>
    </xdr:from>
    <xdr:to>
      <xdr:col>72</xdr:col>
      <xdr:colOff>203200</xdr:colOff>
      <xdr:row>61</xdr:row>
      <xdr:rowOff>103294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557721"/>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95250</xdr:rowOff>
    </xdr:from>
    <xdr:to>
      <xdr:col>73</xdr:col>
      <xdr:colOff>44450</xdr:colOff>
      <xdr:row>61</xdr:row>
      <xdr:rowOff>25400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35577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103294</xdr:rowOff>
    </xdr:from>
    <xdr:to>
      <xdr:col>68</xdr:col>
      <xdr:colOff>152400</xdr:colOff>
      <xdr:row>61</xdr:row>
      <xdr:rowOff>107315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561744"/>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79163</xdr:rowOff>
    </xdr:from>
    <xdr:to>
      <xdr:col>64</xdr:col>
      <xdr:colOff>152400</xdr:colOff>
      <xdr:row>61</xdr:row>
      <xdr:rowOff>9313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19490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58526</xdr:rowOff>
    </xdr:from>
    <xdr:to>
      <xdr:col>81</xdr:col>
      <xdr:colOff>95250</xdr:colOff>
      <xdr:row>61</xdr:row>
      <xdr:rowOff>160126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30603</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4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48471</xdr:rowOff>
    </xdr:from>
    <xdr:to>
      <xdr:col>77</xdr:col>
      <xdr:colOff>95250</xdr:colOff>
      <xdr:row>61</xdr:row>
      <xdr:rowOff>150071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134848</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593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48471</xdr:rowOff>
    </xdr:from>
    <xdr:to>
      <xdr:col>73</xdr:col>
      <xdr:colOff>44450</xdr:colOff>
      <xdr:row>61</xdr:row>
      <xdr:rowOff>150071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52494</xdr:rowOff>
    </xdr:from>
    <xdr:to>
      <xdr:col>68</xdr:col>
      <xdr:colOff>203200</xdr:colOff>
      <xdr:row>61</xdr:row>
      <xdr:rowOff>154094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138871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59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56515</xdr:rowOff>
    </xdr:from>
    <xdr:to>
      <xdr:col>64</xdr:col>
      <xdr:colOff>152400</xdr:colOff>
      <xdr:row>61</xdr:row>
      <xdr:rowOff>158115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142892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公債費の自然減や、地方消費税交付金の増などにより、前年度と比較して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ポイント減となり、令和元年度で類似団体を下回った。引き続き、普通建設事業の抑制に努めるとともに、収納体制の強化を図り税収確保に努める。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162560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32544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42</xdr:row>
      <xdr:rowOff>1270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08152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152840</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010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9313</xdr:rowOff>
    </xdr:from>
    <xdr:to>
      <xdr:col>81</xdr:col>
      <xdr:colOff>95250</xdr:colOff>
      <xdr:row>41</xdr:row>
      <xdr:rowOff>110913</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1270</xdr:rowOff>
    </xdr:from>
    <xdr:to>
      <xdr:col>77</xdr:col>
      <xdr:colOff>44450</xdr:colOff>
      <xdr:row>42</xdr:row>
      <xdr:rowOff>154094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20217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17356</xdr:rowOff>
    </xdr:from>
    <xdr:to>
      <xdr:col>77</xdr:col>
      <xdr:colOff>95250</xdr:colOff>
      <xdr:row>41</xdr:row>
      <xdr:rowOff>118956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129133</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81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154094</xdr:rowOff>
    </xdr:from>
    <xdr:to>
      <xdr:col>72</xdr:col>
      <xdr:colOff>203200</xdr:colOff>
      <xdr:row>43</xdr:row>
      <xdr:rowOff>55033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354994"/>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55033</xdr:rowOff>
    </xdr:from>
    <xdr:to>
      <xdr:col>68</xdr:col>
      <xdr:colOff>152400</xdr:colOff>
      <xdr:row>43</xdr:row>
      <xdr:rowOff>95250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4273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57573</xdr:rowOff>
    </xdr:from>
    <xdr:to>
      <xdr:col>68</xdr:col>
      <xdr:colOff>203200</xdr:colOff>
      <xdr:row>41</xdr:row>
      <xdr:rowOff>159173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169350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5944</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17797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121920</xdr:rowOff>
    </xdr:from>
    <xdr:to>
      <xdr:col>77</xdr:col>
      <xdr:colOff>95250</xdr:colOff>
      <xdr:row>42</xdr:row>
      <xdr:rowOff>52070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36847</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3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103294</xdr:rowOff>
    </xdr:from>
    <xdr:to>
      <xdr:col>73</xdr:col>
      <xdr:colOff>44450</xdr:colOff>
      <xdr:row>43</xdr:row>
      <xdr:rowOff>33444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18221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4233</xdr:rowOff>
    </xdr:from>
    <xdr:to>
      <xdr:col>68</xdr:col>
      <xdr:colOff>203200</xdr:colOff>
      <xdr:row>43</xdr:row>
      <xdr:rowOff>105833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90610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44450</xdr:rowOff>
    </xdr:from>
    <xdr:to>
      <xdr:col>64</xdr:col>
      <xdr:colOff>152400</xdr:colOff>
      <xdr:row>43</xdr:row>
      <xdr:rowOff>146050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地方債の発行抑制などによる地方債現在高の減などにより、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年度から引き続き負数となった。</a:t>
          </a:r>
        </a:p>
        <a:p>
          <a:r>
            <a:rPr kumimoji="1" lang="ja-JP" altLang="en-US" sz="1300">
              <a:latin typeface="ＭＳ Ｐゴシック" panose="020B0600070205080204" pitchFamily="50" charset="-128"/>
              <a:ea typeface="ＭＳ Ｐゴシック" panose="020B0600070205080204" pitchFamily="50" charset="-128"/>
            </a:rPr>
            <a:t> 今後も公債費等の義務的経費の削減に取り組み、財政の健全化に努める。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135687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4564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107764</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8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135687</xdr:rowOff>
    </xdr:from>
    <xdr:to>
      <xdr:col>81</xdr:col>
      <xdr:colOff>133350</xdr:colOff>
      <xdr:row>22</xdr:row>
      <xdr:rowOff>135687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07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136703</xdr:rowOff>
    </xdr:from>
    <xdr:to>
      <xdr:col>72</xdr:col>
      <xdr:colOff>203200</xdr:colOff>
      <xdr:row>15</xdr:row>
      <xdr:rowOff>157328</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4401800" y="2537003"/>
          <a:ext cx="889000" cy="19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13936</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5856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41859</xdr:rowOff>
    </xdr:from>
    <xdr:to>
      <xdr:col>81</xdr:col>
      <xdr:colOff>95250</xdr:colOff>
      <xdr:row>15</xdr:row>
      <xdr:rowOff>143459</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61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56947</xdr:rowOff>
    </xdr:from>
    <xdr:to>
      <xdr:col>68</xdr:col>
      <xdr:colOff>152400</xdr:colOff>
      <xdr:row>15</xdr:row>
      <xdr:rowOff>157328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3512800" y="2628697"/>
          <a:ext cx="889000" cy="10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62128</xdr:rowOff>
    </xdr:from>
    <xdr:to>
      <xdr:col>77</xdr:col>
      <xdr:colOff>95250</xdr:colOff>
      <xdr:row>15</xdr:row>
      <xdr:rowOff>163728</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63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2455</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402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136449</xdr:rowOff>
    </xdr:from>
    <xdr:to>
      <xdr:col>73</xdr:col>
      <xdr:colOff>44450</xdr:colOff>
      <xdr:row>16</xdr:row>
      <xdr:rowOff>66599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70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51376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794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169266</xdr:rowOff>
    </xdr:from>
    <xdr:to>
      <xdr:col>68</xdr:col>
      <xdr:colOff>203200</xdr:colOff>
      <xdr:row>16</xdr:row>
      <xdr:rowOff>99416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4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84193</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827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152857</xdr:rowOff>
    </xdr:from>
    <xdr:to>
      <xdr:col>64</xdr:col>
      <xdr:colOff>152400</xdr:colOff>
      <xdr:row>16</xdr:row>
      <xdr:rowOff>83007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67784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81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85903</xdr:rowOff>
    </xdr:from>
    <xdr:to>
      <xdr:col>73</xdr:col>
      <xdr:colOff>44450</xdr:colOff>
      <xdr:row>15</xdr:row>
      <xdr:rowOff>16053</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5240000" y="248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26230</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25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106528</xdr:rowOff>
    </xdr:from>
    <xdr:to>
      <xdr:col>68</xdr:col>
      <xdr:colOff>203200</xdr:colOff>
      <xdr:row>16</xdr:row>
      <xdr:rowOff>36678</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4351000" y="267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46855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44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6147</xdr:rowOff>
    </xdr:from>
    <xdr:to>
      <xdr:col>64</xdr:col>
      <xdr:colOff>152400</xdr:colOff>
      <xdr:row>15</xdr:row>
      <xdr:rowOff>107747</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3462000" y="257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117924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346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53,975
53,365
17.37
26,029,448
24,294,107
779,593
12,231,772
18,584,196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年度より国家公務員の削減と同様の給与減額の復元や、人事院勧告のプラス改定の影響により類似団体平均を上回る結果となっている。</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年度においては定年退職者と新規採用職員による新陳代謝や経常分時間外手当の減、退職手当組合負担金の減などがあったことなどにより、前年度より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ポイント減となった。引き続き行財政改革への取り組みを通じて人件費の削減に努める。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152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123190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363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59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12700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82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72390</xdr:rowOff>
    </xdr:from>
    <xdr:to>
      <xdr:col>20</xdr:col>
      <xdr:colOff>38100</xdr:colOff>
      <xdr:row>38</xdr:row>
      <xdr:rowOff>2540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物件費に係る経常収支比率は、類似団体平均より低い傾向が続いているが、年々増加しており、令和元年度では前年度から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13.4%</a:t>
          </a:r>
          <a:r>
            <a:rPr kumimoji="1" lang="ja-JP" altLang="en-US" sz="1300">
              <a:latin typeface="ＭＳ Ｐゴシック" panose="020B0600070205080204" pitchFamily="50" charset="-128"/>
              <a:ea typeface="ＭＳ Ｐゴシック" panose="020B0600070205080204" pitchFamily="50" charset="-128"/>
            </a:rPr>
            <a:t>となった。主な要因としては、ふるさと納税業務委託等について、通年の業務委託及びふるさと納税収入額の増により、増となったものである。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今後、施設の維持管理経費での増大が見込まれるため、一件審査方式による予算編成など、物件費の抑制に努めたい。</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22</xdr:row>
      <xdr:rowOff>72572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22500"/>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9979</xdr:rowOff>
    </xdr:from>
    <xdr:to>
      <xdr:col>82</xdr:col>
      <xdr:colOff>107950</xdr:colOff>
      <xdr:row>15</xdr:row>
      <xdr:rowOff>75293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81729"/>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129920</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7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157843</xdr:rowOff>
    </xdr:from>
    <xdr:to>
      <xdr:col>82</xdr:col>
      <xdr:colOff>158750</xdr:colOff>
      <xdr:row>17</xdr:row>
      <xdr:rowOff>87993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116114</xdr:rowOff>
    </xdr:from>
    <xdr:to>
      <xdr:col>78</xdr:col>
      <xdr:colOff>69850</xdr:colOff>
      <xdr:row>15</xdr:row>
      <xdr:rowOff>9979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1641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146957</xdr:rowOff>
    </xdr:from>
    <xdr:to>
      <xdr:col>78</xdr:col>
      <xdr:colOff>120650</xdr:colOff>
      <xdr:row>17</xdr:row>
      <xdr:rowOff>77107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61884</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7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18143</xdr:rowOff>
    </xdr:from>
    <xdr:to>
      <xdr:col>73</xdr:col>
      <xdr:colOff>180975</xdr:colOff>
      <xdr:row>14</xdr:row>
      <xdr:rowOff>116114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184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125186</xdr:rowOff>
    </xdr:from>
    <xdr:to>
      <xdr:col>74</xdr:col>
      <xdr:colOff>31750</xdr:colOff>
      <xdr:row>17</xdr:row>
      <xdr:rowOff>55336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40113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135164</xdr:rowOff>
    </xdr:from>
    <xdr:to>
      <xdr:col>69</xdr:col>
      <xdr:colOff>92075</xdr:colOff>
      <xdr:row>14</xdr:row>
      <xdr:rowOff>18143</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640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135363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24493</xdr:rowOff>
    </xdr:from>
    <xdr:to>
      <xdr:col>82</xdr:col>
      <xdr:colOff>158750</xdr:colOff>
      <xdr:row>15</xdr:row>
      <xdr:rowOff>126093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41020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130629</xdr:rowOff>
    </xdr:from>
    <xdr:to>
      <xdr:col>78</xdr:col>
      <xdr:colOff>120650</xdr:colOff>
      <xdr:row>15</xdr:row>
      <xdr:rowOff>60779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70956</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99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65314</xdr:rowOff>
    </xdr:from>
    <xdr:to>
      <xdr:col>74</xdr:col>
      <xdr:colOff>31750</xdr:colOff>
      <xdr:row>14</xdr:row>
      <xdr:rowOff>166914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138793</xdr:rowOff>
    </xdr:from>
    <xdr:to>
      <xdr:col>69</xdr:col>
      <xdr:colOff>142875</xdr:colOff>
      <xdr:row>14</xdr:row>
      <xdr:rowOff>68943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79120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扶助費に係る経常収支比率は、施設型給付費が単価及び利用者の増、生活保護医療扶助費が高額医療利用受給者増、児童扶養手当事業費での支給月変更で令和元年度は</a:t>
          </a:r>
          <a:r>
            <a:rPr kumimoji="1" lang="en-US" altLang="ja-JP" sz="1250">
              <a:latin typeface="ＭＳ Ｐゴシック" panose="020B0600070205080204" pitchFamily="50" charset="-128"/>
              <a:ea typeface="ＭＳ Ｐゴシック" panose="020B0600070205080204" pitchFamily="50" charset="-128"/>
            </a:rPr>
            <a:t>15</a:t>
          </a:r>
          <a:r>
            <a:rPr kumimoji="1" lang="ja-JP" altLang="en-US" sz="1250">
              <a:latin typeface="ＭＳ Ｐゴシック" panose="020B0600070205080204" pitchFamily="50" charset="-128"/>
              <a:ea typeface="ＭＳ Ｐゴシック" panose="020B0600070205080204" pitchFamily="50" charset="-128"/>
            </a:rPr>
            <a:t>か月分支給となったことによる影響などで、前年度比較で</a:t>
          </a:r>
          <a:r>
            <a:rPr kumimoji="1" lang="en-US" altLang="ja-JP" sz="1250">
              <a:latin typeface="ＭＳ Ｐゴシック" panose="020B0600070205080204" pitchFamily="50" charset="-128"/>
              <a:ea typeface="ＭＳ Ｐゴシック" panose="020B0600070205080204" pitchFamily="50" charset="-128"/>
            </a:rPr>
            <a:t>2.8</a:t>
          </a:r>
          <a:r>
            <a:rPr kumimoji="1" lang="ja-JP" altLang="en-US" sz="1250">
              <a:latin typeface="ＭＳ Ｐゴシック" panose="020B0600070205080204" pitchFamily="50" charset="-128"/>
              <a:ea typeface="ＭＳ Ｐゴシック" panose="020B0600070205080204" pitchFamily="50" charset="-128"/>
            </a:rPr>
            <a:t>ポイントの増となった。</a:t>
          </a:r>
          <a:endParaRPr kumimoji="1" lang="en-US" altLang="ja-JP" sz="1250">
            <a:latin typeface="ＭＳ Ｐゴシック" panose="020B0600070205080204" pitchFamily="50" charset="-128"/>
            <a:ea typeface="ＭＳ Ｐゴシック" panose="020B0600070205080204" pitchFamily="50" charset="-128"/>
          </a:endParaRPr>
        </a:p>
        <a:p>
          <a:r>
            <a:rPr kumimoji="1" lang="ja-JP" altLang="en-US" sz="1250">
              <a:latin typeface="ＭＳ Ｐゴシック" panose="020B0600070205080204" pitchFamily="50" charset="-128"/>
              <a:ea typeface="ＭＳ Ｐゴシック" panose="020B0600070205080204" pitchFamily="50" charset="-128"/>
            </a:rPr>
            <a:t>　全国平均及び類似団体平均は下回っているものの、今後は高齢化の進展などでの社会保障関係費の上昇により、増加が見込まれる。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134620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106697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134620</xdr:rowOff>
    </xdr:from>
    <xdr:to>
      <xdr:col>24</xdr:col>
      <xdr:colOff>114300</xdr:colOff>
      <xdr:row>60</xdr:row>
      <xdr:rowOff>134620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2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149860</xdr:rowOff>
    </xdr:from>
    <xdr:to>
      <xdr:col>24</xdr:col>
      <xdr:colOff>25400</xdr:colOff>
      <xdr:row>56</xdr:row>
      <xdr:rowOff>20320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08160"/>
          <a:ext cx="8382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2557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30480</xdr:rowOff>
    </xdr:from>
    <xdr:to>
      <xdr:col>24</xdr:col>
      <xdr:colOff>76200</xdr:colOff>
      <xdr:row>56</xdr:row>
      <xdr:rowOff>132080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149860</xdr:rowOff>
    </xdr:from>
    <xdr:to>
      <xdr:col>19</xdr:col>
      <xdr:colOff>187325</xdr:colOff>
      <xdr:row>54</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4081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78757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7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54</xdr:row>
      <xdr:rowOff>165100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2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149860</xdr:rowOff>
    </xdr:from>
    <xdr:to>
      <xdr:col>11</xdr:col>
      <xdr:colOff>9525</xdr:colOff>
      <xdr:row>54</xdr:row>
      <xdr:rowOff>165100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4081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118110</xdr:rowOff>
    </xdr:from>
    <xdr:to>
      <xdr:col>6</xdr:col>
      <xdr:colOff>171450</xdr:colOff>
      <xdr:row>56</xdr:row>
      <xdr:rowOff>48260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54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33037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63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140970</xdr:rowOff>
    </xdr:from>
    <xdr:to>
      <xdr:col>24</xdr:col>
      <xdr:colOff>76200</xdr:colOff>
      <xdr:row>56</xdr:row>
      <xdr:rowOff>71120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157497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99060</xdr:rowOff>
    </xdr:from>
    <xdr:to>
      <xdr:col>20</xdr:col>
      <xdr:colOff>38100</xdr:colOff>
      <xdr:row>55</xdr:row>
      <xdr:rowOff>29210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39387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2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99060</xdr:rowOff>
    </xdr:from>
    <xdr:to>
      <xdr:col>6</xdr:col>
      <xdr:colOff>171450</xdr:colOff>
      <xdr:row>55</xdr:row>
      <xdr:rowOff>29210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39387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その他に係る経常収支比率は、類似団体平均より大幅な増加で推移しており、令和元年度も類似団体平均と比べて</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ポイント高い</a:t>
          </a:r>
          <a:r>
            <a:rPr kumimoji="1" lang="en-US" altLang="ja-JP" sz="1300">
              <a:latin typeface="ＭＳ Ｐゴシック" panose="020B0600070205080204" pitchFamily="50" charset="-128"/>
              <a:ea typeface="ＭＳ Ｐゴシック" panose="020B0600070205080204" pitchFamily="50" charset="-128"/>
            </a:rPr>
            <a:t>24.8%</a:t>
          </a:r>
          <a:r>
            <a:rPr kumimoji="1" lang="ja-JP" altLang="en-US" sz="1300">
              <a:latin typeface="ＭＳ Ｐゴシック" panose="020B0600070205080204" pitchFamily="50" charset="-128"/>
              <a:ea typeface="ＭＳ Ｐゴシック" panose="020B0600070205080204" pitchFamily="50" charset="-128"/>
            </a:rPr>
            <a:t>となった。その他に含まれる経費は、維持補修費と繰出金である。</a:t>
          </a:r>
        </a:p>
        <a:p>
          <a:r>
            <a:rPr kumimoji="1" lang="ja-JP" altLang="en-US" sz="1300">
              <a:latin typeface="ＭＳ Ｐゴシック" panose="020B0600070205080204" pitchFamily="50" charset="-128"/>
              <a:ea typeface="ＭＳ Ｐゴシック" panose="020B0600070205080204" pitchFamily="50" charset="-128"/>
            </a:rPr>
            <a:t>　本市の場合は、社会保障関係の特別会計のほか、交通会計や市場会計など独自の会計が多く、各会計への繰出金が大きいことが要因としてあげられる。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76381</xdr:rowOff>
    </xdr:from>
    <xdr:to>
      <xdr:col>82</xdr:col>
      <xdr:colOff>107950</xdr:colOff>
      <xdr:row>60</xdr:row>
      <xdr:rowOff>32294</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63231"/>
          <a:ext cx="0" cy="115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4371</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29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32294</xdr:rowOff>
    </xdr:from>
    <xdr:to>
      <xdr:col>82</xdr:col>
      <xdr:colOff>196850</xdr:colOff>
      <xdr:row>60</xdr:row>
      <xdr:rowOff>32294</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31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162758</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0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76381</xdr:rowOff>
    </xdr:from>
    <xdr:to>
      <xdr:col>82</xdr:col>
      <xdr:colOff>196850</xdr:colOff>
      <xdr:row>53</xdr:row>
      <xdr:rowOff>76381</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63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32294</xdr:rowOff>
    </xdr:from>
    <xdr:to>
      <xdr:col>82</xdr:col>
      <xdr:colOff>107950</xdr:colOff>
      <xdr:row>60</xdr:row>
      <xdr:rowOff>130266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319294"/>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110689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3689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94162</xdr:rowOff>
    </xdr:from>
    <xdr:to>
      <xdr:col>82</xdr:col>
      <xdr:colOff>158750</xdr:colOff>
      <xdr:row>56</xdr:row>
      <xdr:rowOff>24312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52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19231</xdr:rowOff>
    </xdr:from>
    <xdr:to>
      <xdr:col>78</xdr:col>
      <xdr:colOff>69850</xdr:colOff>
      <xdr:row>60</xdr:row>
      <xdr:rowOff>130266</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306231"/>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126819</xdr:rowOff>
    </xdr:from>
    <xdr:to>
      <xdr:col>78</xdr:col>
      <xdr:colOff>120650</xdr:colOff>
      <xdr:row>56</xdr:row>
      <xdr:rowOff>56969</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55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67146</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325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19231</xdr:rowOff>
    </xdr:from>
    <xdr:to>
      <xdr:col>73</xdr:col>
      <xdr:colOff>180975</xdr:colOff>
      <xdr:row>60</xdr:row>
      <xdr:rowOff>84546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30623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139881</xdr:rowOff>
    </xdr:from>
    <xdr:to>
      <xdr:col>74</xdr:col>
      <xdr:colOff>31750</xdr:colOff>
      <xdr:row>56</xdr:row>
      <xdr:rowOff>70031</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56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80208</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3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38826</xdr:rowOff>
    </xdr:from>
    <xdr:to>
      <xdr:col>69</xdr:col>
      <xdr:colOff>92075</xdr:colOff>
      <xdr:row>60</xdr:row>
      <xdr:rowOff>84546</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32582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139881</xdr:rowOff>
    </xdr:from>
    <xdr:to>
      <xdr:col>69</xdr:col>
      <xdr:colOff>142875</xdr:colOff>
      <xdr:row>56</xdr:row>
      <xdr:rowOff>70031</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56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80208</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3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152944</xdr:rowOff>
    </xdr:from>
    <xdr:to>
      <xdr:col>65</xdr:col>
      <xdr:colOff>53975</xdr:colOff>
      <xdr:row>56</xdr:row>
      <xdr:rowOff>83094</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582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93271</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351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152944</xdr:rowOff>
    </xdr:from>
    <xdr:to>
      <xdr:col>82</xdr:col>
      <xdr:colOff>158750</xdr:colOff>
      <xdr:row>60</xdr:row>
      <xdr:rowOff>83094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61521</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7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79466</xdr:rowOff>
    </xdr:from>
    <xdr:to>
      <xdr:col>78</xdr:col>
      <xdr:colOff>120650</xdr:colOff>
      <xdr:row>61</xdr:row>
      <xdr:rowOff>9616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6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165843</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452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139881</xdr:rowOff>
    </xdr:from>
    <xdr:to>
      <xdr:col>74</xdr:col>
      <xdr:colOff>31750</xdr:colOff>
      <xdr:row>60</xdr:row>
      <xdr:rowOff>70031</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5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54808</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41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33746</xdr:rowOff>
    </xdr:from>
    <xdr:to>
      <xdr:col>69</xdr:col>
      <xdr:colOff>142875</xdr:colOff>
      <xdr:row>60</xdr:row>
      <xdr:rowOff>135346</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32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120123</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407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159476</xdr:rowOff>
    </xdr:from>
    <xdr:to>
      <xdr:col>65</xdr:col>
      <xdr:colOff>53975</xdr:colOff>
      <xdr:row>60</xdr:row>
      <xdr:rowOff>89626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7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74403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6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ポイント減となり、令和元年度は類似団体平均より</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ポイント低い</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類似団体平均より低い傾向が続いており、一件審査方式による予算編成により、補助費等の抑制に努めている成果が表れている。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9" name="補助費等グラフ枠">
          <a:extLst>
            <a:ext uri="{FF2B5EF4-FFF2-40B4-BE49-F238E27FC236}">
              <a16:creationId xmlns:a16="http://schemas.microsoft.com/office/drawing/2014/main" id="{00000000-0008-0000-0400-00003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141696</xdr:rowOff>
    </xdr:from>
    <xdr:to>
      <xdr:col>82</xdr:col>
      <xdr:colOff>107950</xdr:colOff>
      <xdr:row>41</xdr:row>
      <xdr:rowOff>11067</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6510000" y="5799546"/>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154594</xdr:rowOff>
    </xdr:from>
    <xdr:ext cx="762000" cy="259045"/>
    <xdr:sp macro="" textlink="">
      <xdr:nvSpPr>
        <xdr:cNvPr id="311" name="補助費等最小値テキスト">
          <a:extLst>
            <a:ext uri="{FF2B5EF4-FFF2-40B4-BE49-F238E27FC236}">
              <a16:creationId xmlns:a16="http://schemas.microsoft.com/office/drawing/2014/main" id="{00000000-0008-0000-0400-000037010000}"/>
            </a:ext>
          </a:extLst>
        </xdr:cNvPr>
        <xdr:cNvSpPr txBox="1"/>
      </xdr:nvSpPr>
      <xdr:spPr>
        <a:xfrm>
          <a:off x="16598900" y="701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11067</xdr:rowOff>
    </xdr:from>
    <xdr:to>
      <xdr:col>82</xdr:col>
      <xdr:colOff>196850</xdr:colOff>
      <xdr:row>41</xdr:row>
      <xdr:rowOff>11067</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704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56623</xdr:rowOff>
    </xdr:from>
    <xdr:ext cx="762000" cy="259045"/>
    <xdr:sp macro="" textlink="">
      <xdr:nvSpPr>
        <xdr:cNvPr id="313" name="補助費等最大値テキスト">
          <a:extLst>
            <a:ext uri="{FF2B5EF4-FFF2-40B4-BE49-F238E27FC236}">
              <a16:creationId xmlns:a16="http://schemas.microsoft.com/office/drawing/2014/main" id="{00000000-0008-0000-0400-000039010000}"/>
            </a:ext>
          </a:extLst>
        </xdr:cNvPr>
        <xdr:cNvSpPr txBox="1"/>
      </xdr:nvSpPr>
      <xdr:spPr>
        <a:xfrm>
          <a:off x="16598900" y="554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141696</xdr:rowOff>
    </xdr:from>
    <xdr:to>
      <xdr:col>82</xdr:col>
      <xdr:colOff>196850</xdr:colOff>
      <xdr:row>33</xdr:row>
      <xdr:rowOff>141696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6421100" y="57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158024</xdr:rowOff>
    </xdr:from>
    <xdr:to>
      <xdr:col>82</xdr:col>
      <xdr:colOff>107950</xdr:colOff>
      <xdr:row>36</xdr:row>
      <xdr:rowOff>19231</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5671800" y="615877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10721</xdr:rowOff>
    </xdr:from>
    <xdr:ext cx="762000" cy="259045"/>
    <xdr:sp macro="" textlink="">
      <xdr:nvSpPr>
        <xdr:cNvPr id="316" name="補助費等平均値テキスト">
          <a:extLst>
            <a:ext uri="{FF2B5EF4-FFF2-40B4-BE49-F238E27FC236}">
              <a16:creationId xmlns:a16="http://schemas.microsoft.com/office/drawing/2014/main" id="{00000000-0008-0000-0400-00003C010000}"/>
            </a:ext>
          </a:extLst>
        </xdr:cNvPr>
        <xdr:cNvSpPr txBox="1"/>
      </xdr:nvSpPr>
      <xdr:spPr>
        <a:xfrm>
          <a:off x="16598900" y="63543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38644</xdr:rowOff>
    </xdr:from>
    <xdr:to>
      <xdr:col>82</xdr:col>
      <xdr:colOff>158750</xdr:colOff>
      <xdr:row>37</xdr:row>
      <xdr:rowOff>140244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64592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158024</xdr:rowOff>
    </xdr:from>
    <xdr:to>
      <xdr:col>78</xdr:col>
      <xdr:colOff>69850</xdr:colOff>
      <xdr:row>36</xdr:row>
      <xdr:rowOff>19231</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4782800" y="6158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170906</xdr:rowOff>
    </xdr:from>
    <xdr:to>
      <xdr:col>78</xdr:col>
      <xdr:colOff>120650</xdr:colOff>
      <xdr:row>37</xdr:row>
      <xdr:rowOff>101056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5621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85833</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6429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158024</xdr:rowOff>
    </xdr:from>
    <xdr:to>
      <xdr:col>73</xdr:col>
      <xdr:colOff>180975</xdr:colOff>
      <xdr:row>35</xdr:row>
      <xdr:rowOff>158024</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893800" y="61587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158024</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004800" y="613918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138249</xdr:rowOff>
    </xdr:from>
    <xdr:to>
      <xdr:col>69</xdr:col>
      <xdr:colOff>142875</xdr:colOff>
      <xdr:row>37</xdr:row>
      <xdr:rowOff>68399</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3843000" y="631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53176</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39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105592</xdr:rowOff>
    </xdr:from>
    <xdr:to>
      <xdr:col>65</xdr:col>
      <xdr:colOff>53975</xdr:colOff>
      <xdr:row>37</xdr:row>
      <xdr:rowOff>35742</xdr:rowOff>
    </xdr:to>
    <xdr:sp macro="" textlink="">
      <xdr:nvSpPr>
        <xdr:cNvPr id="327" name="フローチャート: 判断 326">
          <a:extLst>
            <a:ext uri="{FF2B5EF4-FFF2-40B4-BE49-F238E27FC236}">
              <a16:creationId xmlns:a16="http://schemas.microsoft.com/office/drawing/2014/main" id="{00000000-0008-0000-0400-000047010000}"/>
            </a:ext>
          </a:extLst>
        </xdr:cNvPr>
        <xdr:cNvSpPr/>
      </xdr:nvSpPr>
      <xdr:spPr>
        <a:xfrm>
          <a:off x="12954000" y="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20519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36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107224</xdr:rowOff>
    </xdr:from>
    <xdr:to>
      <xdr:col>82</xdr:col>
      <xdr:colOff>158750</xdr:colOff>
      <xdr:row>36</xdr:row>
      <xdr:rowOff>37374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6459200" y="61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123751</xdr:rowOff>
    </xdr:from>
    <xdr:ext cx="762000" cy="259045"/>
    <xdr:sp macro="" textlink="">
      <xdr:nvSpPr>
        <xdr:cNvPr id="335" name="補助費等該当値テキスト">
          <a:extLst>
            <a:ext uri="{FF2B5EF4-FFF2-40B4-BE49-F238E27FC236}">
              <a16:creationId xmlns:a16="http://schemas.microsoft.com/office/drawing/2014/main" id="{00000000-0008-0000-0400-00004F010000}"/>
            </a:ext>
          </a:extLst>
        </xdr:cNvPr>
        <xdr:cNvSpPr txBox="1"/>
      </xdr:nvSpPr>
      <xdr:spPr>
        <a:xfrm>
          <a:off x="16598900" y="5953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139881</xdr:rowOff>
    </xdr:from>
    <xdr:to>
      <xdr:col>78</xdr:col>
      <xdr:colOff>120650</xdr:colOff>
      <xdr:row>36</xdr:row>
      <xdr:rowOff>70031</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5621000" y="614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80208</xdr:rowOff>
    </xdr:from>
    <xdr:ext cx="7366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5290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107224</xdr:rowOff>
    </xdr:from>
    <xdr:to>
      <xdr:col>74</xdr:col>
      <xdr:colOff>31750</xdr:colOff>
      <xdr:row>36</xdr:row>
      <xdr:rowOff>37374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4732000" y="61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47551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4401800" y="5876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107224</xdr:rowOff>
    </xdr:from>
    <xdr:to>
      <xdr:col>69</xdr:col>
      <xdr:colOff>142875</xdr:colOff>
      <xdr:row>36</xdr:row>
      <xdr:rowOff>37374</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3843000" y="61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47551</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3512800" y="5876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42" name="楕円 341">
          <a:extLst>
            <a:ext uri="{FF2B5EF4-FFF2-40B4-BE49-F238E27FC236}">
              <a16:creationId xmlns:a16="http://schemas.microsoft.com/office/drawing/2014/main" id="{00000000-0008-0000-0400-000056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公債費は過去の地方債の発行抑制により改善傾向であり、令和元年度は前年度より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ポイント減少し、類似団体平均を下回った。</a:t>
          </a:r>
        </a:p>
        <a:p>
          <a:r>
            <a:rPr kumimoji="1" lang="ja-JP" altLang="en-US" sz="1300">
              <a:latin typeface="ＭＳ Ｐゴシック" panose="020B0600070205080204" pitchFamily="50" charset="-128"/>
              <a:ea typeface="ＭＳ Ｐゴシック" panose="020B0600070205080204" pitchFamily="50" charset="-128"/>
            </a:rPr>
            <a:t>　公債費の増大は財政構造の弾力性を失わせることから、今後も、普通建設事業費などの抑制や、高利率の地方債の借換えなどにより、公債費の縮減を図っていく。</a:t>
          </a:r>
        </a:p>
      </xdr:txBody>
    </xdr:sp>
    <xdr:clientData/>
  </xdr:twoCellAnchor>
  <xdr:oneCellAnchor>
    <xdr:from>
      <xdr:col>3</xdr:col>
      <xdr:colOff>123825</xdr:colOff>
      <xdr:row>69</xdr:row>
      <xdr:rowOff>107950</xdr:rowOff>
    </xdr:from>
    <xdr:ext cx="298543" cy="225703"/>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81</xdr:row>
      <xdr:rowOff>146050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247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16511</xdr:rowOff>
    </xdr:from>
    <xdr:to>
      <xdr:col>24</xdr:col>
      <xdr:colOff>25400</xdr:colOff>
      <xdr:row>77</xdr:row>
      <xdr:rowOff>123189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218161"/>
          <a:ext cx="8382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170197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20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123189</xdr:rowOff>
    </xdr:from>
    <xdr:to>
      <xdr:col>19</xdr:col>
      <xdr:colOff>187325</xdr:colOff>
      <xdr:row>78</xdr:row>
      <xdr:rowOff>81280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3248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81280</xdr:rowOff>
    </xdr:from>
    <xdr:to>
      <xdr:col>15</xdr:col>
      <xdr:colOff>98425</xdr:colOff>
      <xdr:row>78</xdr:row>
      <xdr:rowOff>119380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454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72389</xdr:rowOff>
    </xdr:from>
    <xdr:to>
      <xdr:col>15</xdr:col>
      <xdr:colOff>149225</xdr:colOff>
      <xdr:row>78</xdr:row>
      <xdr:rowOff>2539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12716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119380</xdr:rowOff>
    </xdr:from>
    <xdr:to>
      <xdr:col>11</xdr:col>
      <xdr:colOff>9525</xdr:colOff>
      <xdr:row>78</xdr:row>
      <xdr:rowOff>142239</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4924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146066</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137161</xdr:rowOff>
    </xdr:from>
    <xdr:to>
      <xdr:col>24</xdr:col>
      <xdr:colOff>76200</xdr:colOff>
      <xdr:row>77</xdr:row>
      <xdr:rowOff>67311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153688</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72389</xdr:rowOff>
    </xdr:from>
    <xdr:to>
      <xdr:col>20</xdr:col>
      <xdr:colOff>38100</xdr:colOff>
      <xdr:row>78</xdr:row>
      <xdr:rowOff>2539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158766</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360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30480</xdr:rowOff>
    </xdr:from>
    <xdr:to>
      <xdr:col>15</xdr:col>
      <xdr:colOff>149225</xdr:colOff>
      <xdr:row>78</xdr:row>
      <xdr:rowOff>132080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116857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68580</xdr:rowOff>
    </xdr:from>
    <xdr:to>
      <xdr:col>11</xdr:col>
      <xdr:colOff>60325</xdr:colOff>
      <xdr:row>78</xdr:row>
      <xdr:rowOff>170180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154957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91439</xdr:rowOff>
    </xdr:from>
    <xdr:to>
      <xdr:col>6</xdr:col>
      <xdr:colOff>171450</xdr:colOff>
      <xdr:row>79</xdr:row>
      <xdr:rowOff>21589</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6366</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令和元年度においては、前年度と比較して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ポイント増加しており、類似団体平均と比較では</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ポイント高くなっている。</a:t>
          </a:r>
        </a:p>
        <a:p>
          <a:r>
            <a:rPr kumimoji="1" lang="ja-JP" altLang="en-US" sz="1300">
              <a:latin typeface="ＭＳ Ｐゴシック" panose="020B0600070205080204" pitchFamily="50" charset="-128"/>
              <a:ea typeface="ＭＳ Ｐゴシック" panose="020B0600070205080204" pitchFamily="50" charset="-128"/>
            </a:rPr>
            <a:t>　前年度比較での増は、主に扶助費で、生活保護医療扶助費について、年度途中の高額医療利用受給者の増により歳出増となった一方で、歳入である国庫支出金の交付が翌年度（令和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年度）となったため、差引で増となったことによるものである。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131572</xdr:rowOff>
    </xdr:from>
    <xdr:to>
      <xdr:col>82</xdr:col>
      <xdr:colOff>107950</xdr:colOff>
      <xdr:row>81</xdr:row>
      <xdr:rowOff>106426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818872"/>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78503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106426</xdr:rowOff>
    </xdr:from>
    <xdr:to>
      <xdr:col>82</xdr:col>
      <xdr:colOff>196850</xdr:colOff>
      <xdr:row>81</xdr:row>
      <xdr:rowOff>106426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46499</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131572</xdr:rowOff>
    </xdr:from>
    <xdr:to>
      <xdr:col>82</xdr:col>
      <xdr:colOff>196850</xdr:colOff>
      <xdr:row>74</xdr:row>
      <xdr:rowOff>131572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101854</xdr:rowOff>
    </xdr:from>
    <xdr:to>
      <xdr:col>82</xdr:col>
      <xdr:colOff>107950</xdr:colOff>
      <xdr:row>79</xdr:row>
      <xdr:rowOff>147574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64640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37864</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395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21337</xdr:rowOff>
    </xdr:from>
    <xdr:to>
      <xdr:col>82</xdr:col>
      <xdr:colOff>158750</xdr:colOff>
      <xdr:row>78</xdr:row>
      <xdr:rowOff>122937</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149861</xdr:rowOff>
    </xdr:from>
    <xdr:to>
      <xdr:col>78</xdr:col>
      <xdr:colOff>69850</xdr:colOff>
      <xdr:row>79</xdr:row>
      <xdr:rowOff>101854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522961"/>
          <a:ext cx="8890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114825</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14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149861</xdr:rowOff>
    </xdr:from>
    <xdr:to>
      <xdr:col>73</xdr:col>
      <xdr:colOff>180975</xdr:colOff>
      <xdr:row>78</xdr:row>
      <xdr:rowOff>168148</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522961"/>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169926</xdr:rowOff>
    </xdr:from>
    <xdr:to>
      <xdr:col>74</xdr:col>
      <xdr:colOff>31750</xdr:colOff>
      <xdr:row>78</xdr:row>
      <xdr:rowOff>100076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110253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117856</xdr:rowOff>
    </xdr:from>
    <xdr:to>
      <xdr:col>69</xdr:col>
      <xdr:colOff>92075</xdr:colOff>
      <xdr:row>78</xdr:row>
      <xdr:rowOff>168148</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349095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147065</xdr:rowOff>
    </xdr:from>
    <xdr:to>
      <xdr:col>69</xdr:col>
      <xdr:colOff>142875</xdr:colOff>
      <xdr:row>78</xdr:row>
      <xdr:rowOff>77215</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87392</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87630</xdr:rowOff>
    </xdr:from>
    <xdr:to>
      <xdr:col>65</xdr:col>
      <xdr:colOff>53975</xdr:colOff>
      <xdr:row>78</xdr:row>
      <xdr:rowOff>17780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27957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96774</xdr:rowOff>
    </xdr:from>
    <xdr:to>
      <xdr:col>82</xdr:col>
      <xdr:colOff>158750</xdr:colOff>
      <xdr:row>80</xdr:row>
      <xdr:rowOff>26924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68851</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51054</xdr:rowOff>
    </xdr:from>
    <xdr:to>
      <xdr:col>78</xdr:col>
      <xdr:colOff>120650</xdr:colOff>
      <xdr:row>79</xdr:row>
      <xdr:rowOff>152654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137431</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681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99061</xdr:rowOff>
    </xdr:from>
    <xdr:to>
      <xdr:col>74</xdr:col>
      <xdr:colOff>31750</xdr:colOff>
      <xdr:row>79</xdr:row>
      <xdr:rowOff>29211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13988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117348</xdr:rowOff>
    </xdr:from>
    <xdr:to>
      <xdr:col>69</xdr:col>
      <xdr:colOff>142875</xdr:colOff>
      <xdr:row>79</xdr:row>
      <xdr:rowOff>47498</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32275</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67056</xdr:rowOff>
    </xdr:from>
    <xdr:to>
      <xdr:col>65</xdr:col>
      <xdr:colOff>53975</xdr:colOff>
      <xdr:row>78</xdr:row>
      <xdr:rowOff>168656</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153433</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108712</xdr:rowOff>
    </xdr:from>
    <xdr:to>
      <xdr:col>29</xdr:col>
      <xdr:colOff>127000</xdr:colOff>
      <xdr:row>19</xdr:row>
      <xdr:rowOff>60077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3737"/>
          <a:ext cx="0" cy="11515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32154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7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60077</xdr:rowOff>
    </xdr:from>
    <xdr:to>
      <xdr:col>30</xdr:col>
      <xdr:colOff>25400</xdr:colOff>
      <xdr:row>19</xdr:row>
      <xdr:rowOff>60077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52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23639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108712</xdr:rowOff>
    </xdr:from>
    <xdr:to>
      <xdr:col>30</xdr:col>
      <xdr:colOff>25400</xdr:colOff>
      <xdr:row>12</xdr:row>
      <xdr:rowOff>108712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37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49086</xdr:rowOff>
    </xdr:from>
    <xdr:to>
      <xdr:col>29</xdr:col>
      <xdr:colOff>127000</xdr:colOff>
      <xdr:row>16</xdr:row>
      <xdr:rowOff>84499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39911"/>
          <a:ext cx="647700" cy="35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126534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7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154457</xdr:rowOff>
    </xdr:from>
    <xdr:to>
      <xdr:col>29</xdr:col>
      <xdr:colOff>177800</xdr:colOff>
      <xdr:row>17</xdr:row>
      <xdr:rowOff>84607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84499</xdr:rowOff>
    </xdr:from>
    <xdr:to>
      <xdr:col>26</xdr:col>
      <xdr:colOff>50800</xdr:colOff>
      <xdr:row>16</xdr:row>
      <xdr:rowOff>94863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75324"/>
          <a:ext cx="698500" cy="10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1181</xdr:rowOff>
    </xdr:from>
    <xdr:to>
      <xdr:col>26</xdr:col>
      <xdr:colOff>101600</xdr:colOff>
      <xdr:row>17</xdr:row>
      <xdr:rowOff>102781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87558</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9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4375</xdr:rowOff>
    </xdr:from>
    <xdr:to>
      <xdr:col>22</xdr:col>
      <xdr:colOff>114300</xdr:colOff>
      <xdr:row>16</xdr:row>
      <xdr:rowOff>94863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795200"/>
          <a:ext cx="698500" cy="90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11373</xdr:rowOff>
    </xdr:from>
    <xdr:to>
      <xdr:col>22</xdr:col>
      <xdr:colOff>165100</xdr:colOff>
      <xdr:row>17</xdr:row>
      <xdr:rowOff>112973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97750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0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4375</xdr:rowOff>
    </xdr:from>
    <xdr:to>
      <xdr:col>18</xdr:col>
      <xdr:colOff>177800</xdr:colOff>
      <xdr:row>16</xdr:row>
      <xdr:rowOff>43599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95200"/>
          <a:ext cx="698500" cy="39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18383</xdr:rowOff>
    </xdr:from>
    <xdr:to>
      <xdr:col>19</xdr:col>
      <xdr:colOff>38100</xdr:colOff>
      <xdr:row>17</xdr:row>
      <xdr:rowOff>119983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104760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25089</xdr:rowOff>
    </xdr:from>
    <xdr:to>
      <xdr:col>15</xdr:col>
      <xdr:colOff>101600</xdr:colOff>
      <xdr:row>17</xdr:row>
      <xdr:rowOff>126689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111466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7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169736</xdr:rowOff>
    </xdr:from>
    <xdr:to>
      <xdr:col>29</xdr:col>
      <xdr:colOff>177800</xdr:colOff>
      <xdr:row>16</xdr:row>
      <xdr:rowOff>99886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891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14813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3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33699</xdr:rowOff>
    </xdr:from>
    <xdr:to>
      <xdr:col>26</xdr:col>
      <xdr:colOff>101600</xdr:colOff>
      <xdr:row>16</xdr:row>
      <xdr:rowOff>135299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4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145476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93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44063</xdr:rowOff>
    </xdr:from>
    <xdr:to>
      <xdr:col>22</xdr:col>
      <xdr:colOff>165100</xdr:colOff>
      <xdr:row>16</xdr:row>
      <xdr:rowOff>145663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34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155840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125025</xdr:rowOff>
    </xdr:from>
    <xdr:to>
      <xdr:col>19</xdr:col>
      <xdr:colOff>38100</xdr:colOff>
      <xdr:row>16</xdr:row>
      <xdr:rowOff>55175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44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65352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1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164249</xdr:rowOff>
    </xdr:from>
    <xdr:to>
      <xdr:col>15</xdr:col>
      <xdr:colOff>101600</xdr:colOff>
      <xdr:row>16</xdr:row>
      <xdr:rowOff>94399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83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104576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5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31445</xdr:rowOff>
    </xdr:from>
    <xdr:to>
      <xdr:col>29</xdr:col>
      <xdr:colOff>127000</xdr:colOff>
      <xdr:row>38</xdr:row>
      <xdr:rowOff>17207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55995"/>
          <a:ext cx="0" cy="15288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332184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5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17207</xdr:rowOff>
    </xdr:from>
    <xdr:to>
      <xdr:col>30</xdr:col>
      <xdr:colOff>25400</xdr:colOff>
      <xdr:row>38</xdr:row>
      <xdr:rowOff>17207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84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289272</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9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31445</xdr:rowOff>
    </xdr:from>
    <xdr:to>
      <xdr:col>30</xdr:col>
      <xdr:colOff>25400</xdr:colOff>
      <xdr:row>33</xdr:row>
      <xdr:rowOff>31445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559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292931</xdr:rowOff>
    </xdr:from>
    <xdr:to>
      <xdr:col>29</xdr:col>
      <xdr:colOff>127000</xdr:colOff>
      <xdr:row>35</xdr:row>
      <xdr:rowOff>332805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03281"/>
          <a:ext cx="647700" cy="39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277708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880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248369</xdr:rowOff>
    </xdr:from>
    <xdr:to>
      <xdr:col>29</xdr:col>
      <xdr:colOff>177800</xdr:colOff>
      <xdr:row>36</xdr:row>
      <xdr:rowOff>7069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276047</xdr:rowOff>
    </xdr:from>
    <xdr:to>
      <xdr:col>26</xdr:col>
      <xdr:colOff>50800</xdr:colOff>
      <xdr:row>35</xdr:row>
      <xdr:rowOff>332805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886397"/>
          <a:ext cx="698500" cy="56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253136</xdr:rowOff>
    </xdr:from>
    <xdr:to>
      <xdr:col>26</xdr:col>
      <xdr:colOff>101600</xdr:colOff>
      <xdr:row>36</xdr:row>
      <xdr:rowOff>11836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22013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32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41373</xdr:rowOff>
    </xdr:from>
    <xdr:to>
      <xdr:col>22</xdr:col>
      <xdr:colOff>114300</xdr:colOff>
      <xdr:row>35</xdr:row>
      <xdr:rowOff>276047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651723"/>
          <a:ext cx="698500" cy="234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234391</xdr:rowOff>
    </xdr:from>
    <xdr:to>
      <xdr:col>22</xdr:col>
      <xdr:colOff>165100</xdr:colOff>
      <xdr:row>35</xdr:row>
      <xdr:rowOff>335991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320768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13451</xdr:rowOff>
    </xdr:from>
    <xdr:to>
      <xdr:col>18</xdr:col>
      <xdr:colOff>177800</xdr:colOff>
      <xdr:row>35</xdr:row>
      <xdr:rowOff>41373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623801"/>
          <a:ext cx="698500" cy="27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214209</xdr:rowOff>
    </xdr:from>
    <xdr:to>
      <xdr:col>19</xdr:col>
      <xdr:colOff>38100</xdr:colOff>
      <xdr:row>35</xdr:row>
      <xdr:rowOff>315809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300586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1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227174</xdr:rowOff>
    </xdr:from>
    <xdr:to>
      <xdr:col>15</xdr:col>
      <xdr:colOff>101600</xdr:colOff>
      <xdr:row>35</xdr:row>
      <xdr:rowOff>328774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3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313551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242131</xdr:rowOff>
    </xdr:from>
    <xdr:to>
      <xdr:col>29</xdr:col>
      <xdr:colOff>177800</xdr:colOff>
      <xdr:row>36</xdr:row>
      <xdr:rowOff>831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52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87208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69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282005</xdr:rowOff>
    </xdr:from>
    <xdr:to>
      <xdr:col>26</xdr:col>
      <xdr:colOff>101600</xdr:colOff>
      <xdr:row>36</xdr:row>
      <xdr:rowOff>40705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92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25482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78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225247</xdr:rowOff>
    </xdr:from>
    <xdr:to>
      <xdr:col>22</xdr:col>
      <xdr:colOff>165100</xdr:colOff>
      <xdr:row>35</xdr:row>
      <xdr:rowOff>326847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35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337024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60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333473</xdr:rowOff>
    </xdr:from>
    <xdr:to>
      <xdr:col>19</xdr:col>
      <xdr:colOff>38100</xdr:colOff>
      <xdr:row>35</xdr:row>
      <xdr:rowOff>92173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0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102350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6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305551</xdr:rowOff>
    </xdr:from>
    <xdr:to>
      <xdr:col>15</xdr:col>
      <xdr:colOff>101600</xdr:colOff>
      <xdr:row>35</xdr:row>
      <xdr:rowOff>64251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573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74428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34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53,975
53,365
17.37
26,029,448
24,294,107
779,593
12,231,772
18,584,196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85103</xdr:rowOff>
    </xdr:from>
    <xdr:to>
      <xdr:col>24</xdr:col>
      <xdr:colOff>62865</xdr:colOff>
      <xdr:row>39</xdr:row>
      <xdr:rowOff>90075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0053"/>
          <a:ext cx="1270" cy="1376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93902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90075</xdr:rowOff>
    </xdr:from>
    <xdr:to>
      <xdr:col>24</xdr:col>
      <xdr:colOff>152400</xdr:colOff>
      <xdr:row>39</xdr:row>
      <xdr:rowOff>90075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7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31780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5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85103</xdr:rowOff>
    </xdr:from>
    <xdr:to>
      <xdr:col>24</xdr:col>
      <xdr:colOff>152400</xdr:colOff>
      <xdr:row>31</xdr:row>
      <xdr:rowOff>85103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75502</xdr:rowOff>
    </xdr:from>
    <xdr:to>
      <xdr:col>24</xdr:col>
      <xdr:colOff>63500</xdr:colOff>
      <xdr:row>36</xdr:row>
      <xdr:rowOff>96038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47702"/>
          <a:ext cx="8382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148213</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320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169786</xdr:rowOff>
    </xdr:from>
    <xdr:to>
      <xdr:col>24</xdr:col>
      <xdr:colOff>114300</xdr:colOff>
      <xdr:row>37</xdr:row>
      <xdr:rowOff>99936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96038</xdr:rowOff>
    </xdr:from>
    <xdr:to>
      <xdr:col>19</xdr:col>
      <xdr:colOff>177800</xdr:colOff>
      <xdr:row>36</xdr:row>
      <xdr:rowOff>97999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68238"/>
          <a:ext cx="889000" cy="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9938</xdr:rowOff>
    </xdr:from>
    <xdr:to>
      <xdr:col>20</xdr:col>
      <xdr:colOff>38100</xdr:colOff>
      <xdr:row>37</xdr:row>
      <xdr:rowOff>111538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102665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60776</xdr:rowOff>
    </xdr:from>
    <xdr:to>
      <xdr:col>15</xdr:col>
      <xdr:colOff>50800</xdr:colOff>
      <xdr:row>36</xdr:row>
      <xdr:rowOff>97999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32976"/>
          <a:ext cx="889000" cy="3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6680</xdr:rowOff>
    </xdr:from>
    <xdr:to>
      <xdr:col>15</xdr:col>
      <xdr:colOff>101600</xdr:colOff>
      <xdr:row>37</xdr:row>
      <xdr:rowOff>108280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99407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33115</xdr:rowOff>
    </xdr:from>
    <xdr:to>
      <xdr:col>10</xdr:col>
      <xdr:colOff>114300</xdr:colOff>
      <xdr:row>36</xdr:row>
      <xdr:rowOff>60776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205315"/>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91844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3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162966</xdr:rowOff>
    </xdr:from>
    <xdr:to>
      <xdr:col>6</xdr:col>
      <xdr:colOff>38100</xdr:colOff>
      <xdr:row>37</xdr:row>
      <xdr:rowOff>93116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3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84243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24702</xdr:rowOff>
    </xdr:from>
    <xdr:to>
      <xdr:col>24</xdr:col>
      <xdr:colOff>114300</xdr:colOff>
      <xdr:row>36</xdr:row>
      <xdr:rowOff>126302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47579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4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45238</xdr:rowOff>
    </xdr:from>
    <xdr:to>
      <xdr:col>20</xdr:col>
      <xdr:colOff>38100</xdr:colOff>
      <xdr:row>36</xdr:row>
      <xdr:rowOff>146838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1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163365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9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47199</xdr:rowOff>
    </xdr:from>
    <xdr:to>
      <xdr:col>15</xdr:col>
      <xdr:colOff>101600</xdr:colOff>
      <xdr:row>36</xdr:row>
      <xdr:rowOff>148799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1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165326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9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9976</xdr:rowOff>
    </xdr:from>
    <xdr:to>
      <xdr:col>10</xdr:col>
      <xdr:colOff>165100</xdr:colOff>
      <xdr:row>36</xdr:row>
      <xdr:rowOff>111576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8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128103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5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153765</xdr:rowOff>
    </xdr:from>
    <xdr:to>
      <xdr:col>6</xdr:col>
      <xdr:colOff>38100</xdr:colOff>
      <xdr:row>36</xdr:row>
      <xdr:rowOff>83915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100442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2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48</xdr:row>
      <xdr:rowOff>168927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94380</xdr:rowOff>
    </xdr:from>
    <xdr:to>
      <xdr:col>24</xdr:col>
      <xdr:colOff>62865</xdr:colOff>
      <xdr:row>58</xdr:row>
      <xdr:rowOff>129956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66880"/>
          <a:ext cx="1270" cy="140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133783</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7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129956</xdr:rowOff>
    </xdr:from>
    <xdr:to>
      <xdr:col>24</xdr:col>
      <xdr:colOff>152400</xdr:colOff>
      <xdr:row>58</xdr:row>
      <xdr:rowOff>129956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74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41057</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4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94380</xdr:rowOff>
    </xdr:from>
    <xdr:to>
      <xdr:col>24</xdr:col>
      <xdr:colOff>152400</xdr:colOff>
      <xdr:row>50</xdr:row>
      <xdr:rowOff>94380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6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138300</xdr:rowOff>
    </xdr:from>
    <xdr:to>
      <xdr:col>24</xdr:col>
      <xdr:colOff>63500</xdr:colOff>
      <xdr:row>57</xdr:row>
      <xdr:rowOff>40287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739500"/>
          <a:ext cx="838200" cy="73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98575</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3568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75698</xdr:rowOff>
    </xdr:from>
    <xdr:to>
      <xdr:col>24</xdr:col>
      <xdr:colOff>114300</xdr:colOff>
      <xdr:row>56</xdr:row>
      <xdr:rowOff>5848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50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40287</xdr:rowOff>
    </xdr:from>
    <xdr:to>
      <xdr:col>19</xdr:col>
      <xdr:colOff>177800</xdr:colOff>
      <xdr:row>57</xdr:row>
      <xdr:rowOff>72034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812937"/>
          <a:ext cx="889000" cy="3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161024</xdr:rowOff>
    </xdr:from>
    <xdr:to>
      <xdr:col>20</xdr:col>
      <xdr:colOff>38100</xdr:colOff>
      <xdr:row>56</xdr:row>
      <xdr:rowOff>91174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59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107701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36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72034</xdr:rowOff>
    </xdr:from>
    <xdr:to>
      <xdr:col>15</xdr:col>
      <xdr:colOff>50800</xdr:colOff>
      <xdr:row>57</xdr:row>
      <xdr:rowOff>163246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844684"/>
          <a:ext cx="889000" cy="91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20148</xdr:rowOff>
    </xdr:from>
    <xdr:to>
      <xdr:col>15</xdr:col>
      <xdr:colOff>101600</xdr:colOff>
      <xdr:row>56</xdr:row>
      <xdr:rowOff>121748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2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138275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39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128470</xdr:rowOff>
    </xdr:from>
    <xdr:to>
      <xdr:col>10</xdr:col>
      <xdr:colOff>114300</xdr:colOff>
      <xdr:row>57</xdr:row>
      <xdr:rowOff>163246</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901120"/>
          <a:ext cx="889000" cy="3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23806</xdr:rowOff>
    </xdr:from>
    <xdr:to>
      <xdr:col>10</xdr:col>
      <xdr:colOff>165100</xdr:colOff>
      <xdr:row>56</xdr:row>
      <xdr:rowOff>125406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25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141933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40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66040</xdr:rowOff>
    </xdr:from>
    <xdr:to>
      <xdr:col>6</xdr:col>
      <xdr:colOff>38100</xdr:colOff>
      <xdr:row>56</xdr:row>
      <xdr:rowOff>167640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6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12717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4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87500</xdr:rowOff>
    </xdr:from>
    <xdr:to>
      <xdr:col>24</xdr:col>
      <xdr:colOff>114300</xdr:colOff>
      <xdr:row>57</xdr:row>
      <xdr:rowOff>17650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8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65927</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66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160937</xdr:rowOff>
    </xdr:from>
    <xdr:to>
      <xdr:col>20</xdr:col>
      <xdr:colOff>38100</xdr:colOff>
      <xdr:row>57</xdr:row>
      <xdr:rowOff>91087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76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82214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854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21234</xdr:rowOff>
    </xdr:from>
    <xdr:to>
      <xdr:col>15</xdr:col>
      <xdr:colOff>101600</xdr:colOff>
      <xdr:row>57</xdr:row>
      <xdr:rowOff>122834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9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113961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8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112446</xdr:rowOff>
    </xdr:from>
    <xdr:to>
      <xdr:col>10</xdr:col>
      <xdr:colOff>165100</xdr:colOff>
      <xdr:row>58</xdr:row>
      <xdr:rowOff>42596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33723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77670</xdr:rowOff>
    </xdr:from>
    <xdr:to>
      <xdr:col>6</xdr:col>
      <xdr:colOff>38100</xdr:colOff>
      <xdr:row>58</xdr:row>
      <xdr:rowOff>7820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5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170397</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4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69566</xdr:rowOff>
    </xdr:from>
    <xdr:to>
      <xdr:col>24</xdr:col>
      <xdr:colOff>62865</xdr:colOff>
      <xdr:row>78</xdr:row>
      <xdr:rowOff>124292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413966"/>
          <a:ext cx="1270" cy="10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128119</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01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124292</xdr:rowOff>
    </xdr:from>
    <xdr:to>
      <xdr:col>24</xdr:col>
      <xdr:colOff>152400</xdr:colOff>
      <xdr:row>78</xdr:row>
      <xdr:rowOff>124292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97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16243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8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69566</xdr:rowOff>
    </xdr:from>
    <xdr:to>
      <xdr:col>24</xdr:col>
      <xdr:colOff>152400</xdr:colOff>
      <xdr:row>72</xdr:row>
      <xdr:rowOff>69566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41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15067</xdr:rowOff>
    </xdr:from>
    <xdr:to>
      <xdr:col>24</xdr:col>
      <xdr:colOff>63500</xdr:colOff>
      <xdr:row>78</xdr:row>
      <xdr:rowOff>66320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388167"/>
          <a:ext cx="838200" cy="5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114109</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44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91232</xdr:rowOff>
    </xdr:from>
    <xdr:to>
      <xdr:col>24</xdr:col>
      <xdr:colOff>114300</xdr:colOff>
      <xdr:row>78</xdr:row>
      <xdr:rowOff>21382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15067</xdr:rowOff>
    </xdr:from>
    <xdr:to>
      <xdr:col>19</xdr:col>
      <xdr:colOff>177800</xdr:colOff>
      <xdr:row>78</xdr:row>
      <xdr:rowOff>33082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88167"/>
          <a:ext cx="889000" cy="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90043</xdr:rowOff>
    </xdr:from>
    <xdr:to>
      <xdr:col>20</xdr:col>
      <xdr:colOff>38100</xdr:colOff>
      <xdr:row>78</xdr:row>
      <xdr:rowOff>20193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36720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17537</xdr:rowOff>
    </xdr:from>
    <xdr:to>
      <xdr:col>15</xdr:col>
      <xdr:colOff>50800</xdr:colOff>
      <xdr:row>78</xdr:row>
      <xdr:rowOff>33082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9063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83733</xdr:rowOff>
    </xdr:from>
    <xdr:to>
      <xdr:col>15</xdr:col>
      <xdr:colOff>101600</xdr:colOff>
      <xdr:row>78</xdr:row>
      <xdr:rowOff>13883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30410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17537</xdr:rowOff>
    </xdr:from>
    <xdr:to>
      <xdr:col>10</xdr:col>
      <xdr:colOff>114300</xdr:colOff>
      <xdr:row>78</xdr:row>
      <xdr:rowOff>32441</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390637"/>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98365</xdr:rowOff>
    </xdr:from>
    <xdr:to>
      <xdr:col>10</xdr:col>
      <xdr:colOff>165100</xdr:colOff>
      <xdr:row>78</xdr:row>
      <xdr:rowOff>28515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45042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106228</xdr:rowOff>
    </xdr:from>
    <xdr:to>
      <xdr:col>6</xdr:col>
      <xdr:colOff>38100</xdr:colOff>
      <xdr:row>78</xdr:row>
      <xdr:rowOff>36378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52905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15520</xdr:rowOff>
    </xdr:from>
    <xdr:to>
      <xdr:col>24</xdr:col>
      <xdr:colOff>114300</xdr:colOff>
      <xdr:row>78</xdr:row>
      <xdr:rowOff>117120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8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101897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0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135717</xdr:rowOff>
    </xdr:from>
    <xdr:to>
      <xdr:col>20</xdr:col>
      <xdr:colOff>38100</xdr:colOff>
      <xdr:row>78</xdr:row>
      <xdr:rowOff>65867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3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56994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3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153732</xdr:rowOff>
    </xdr:from>
    <xdr:to>
      <xdr:col>15</xdr:col>
      <xdr:colOff>101600</xdr:colOff>
      <xdr:row>78</xdr:row>
      <xdr:rowOff>83882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5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75009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4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138187</xdr:rowOff>
    </xdr:from>
    <xdr:to>
      <xdr:col>10</xdr:col>
      <xdr:colOff>165100</xdr:colOff>
      <xdr:row>78</xdr:row>
      <xdr:rowOff>68337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3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59464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3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153091</xdr:rowOff>
    </xdr:from>
    <xdr:to>
      <xdr:col>6</xdr:col>
      <xdr:colOff>38100</xdr:colOff>
      <xdr:row>78</xdr:row>
      <xdr:rowOff>83241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74368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4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36843</xdr:rowOff>
    </xdr:from>
    <xdr:to>
      <xdr:col>24</xdr:col>
      <xdr:colOff>62865</xdr:colOff>
      <xdr:row>99</xdr:row>
      <xdr:rowOff>48679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38793"/>
          <a:ext cx="1270" cy="138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52506</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2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48679</xdr:rowOff>
    </xdr:from>
    <xdr:to>
      <xdr:col>24</xdr:col>
      <xdr:colOff>152400</xdr:colOff>
      <xdr:row>99</xdr:row>
      <xdr:rowOff>48679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22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154970</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41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36843</xdr:rowOff>
    </xdr:from>
    <xdr:to>
      <xdr:col>24</xdr:col>
      <xdr:colOff>152400</xdr:colOff>
      <xdr:row>91</xdr:row>
      <xdr:rowOff>36843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38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24321</xdr:rowOff>
    </xdr:from>
    <xdr:to>
      <xdr:col>24</xdr:col>
      <xdr:colOff>63500</xdr:colOff>
      <xdr:row>97</xdr:row>
      <xdr:rowOff>161049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654971"/>
          <a:ext cx="838200" cy="13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75113</xdr:rowOff>
    </xdr:from>
    <xdr:ext cx="534377"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62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52236</xdr:rowOff>
    </xdr:from>
    <xdr:to>
      <xdr:col>24</xdr:col>
      <xdr:colOff>114300</xdr:colOff>
      <xdr:row>96</xdr:row>
      <xdr:rowOff>153836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161049</xdr:rowOff>
    </xdr:from>
    <xdr:to>
      <xdr:col>19</xdr:col>
      <xdr:colOff>177800</xdr:colOff>
      <xdr:row>98</xdr:row>
      <xdr:rowOff>5017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791699"/>
          <a:ext cx="889000" cy="1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114985</xdr:rowOff>
    </xdr:from>
    <xdr:to>
      <xdr:col>20</xdr:col>
      <xdr:colOff>38100</xdr:colOff>
      <xdr:row>97</xdr:row>
      <xdr:rowOff>45135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61662</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34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143421</xdr:rowOff>
    </xdr:from>
    <xdr:to>
      <xdr:col>15</xdr:col>
      <xdr:colOff>50800</xdr:colOff>
      <xdr:row>98</xdr:row>
      <xdr:rowOff>5017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774071"/>
          <a:ext cx="889000" cy="3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112674</xdr:rowOff>
    </xdr:from>
    <xdr:to>
      <xdr:col>15</xdr:col>
      <xdr:colOff>101600</xdr:colOff>
      <xdr:row>97</xdr:row>
      <xdr:rowOff>42824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59351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34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143421</xdr:rowOff>
    </xdr:from>
    <xdr:to>
      <xdr:col>10</xdr:col>
      <xdr:colOff>114300</xdr:colOff>
      <xdr:row>98</xdr:row>
      <xdr:rowOff>49288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74071"/>
          <a:ext cx="889000" cy="7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142570</xdr:rowOff>
    </xdr:from>
    <xdr:to>
      <xdr:col>10</xdr:col>
      <xdr:colOff>165100</xdr:colOff>
      <xdr:row>97</xdr:row>
      <xdr:rowOff>72720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89247</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37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10440</xdr:rowOff>
    </xdr:from>
    <xdr:to>
      <xdr:col>6</xdr:col>
      <xdr:colOff>38100</xdr:colOff>
      <xdr:row>97</xdr:row>
      <xdr:rowOff>112040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4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128567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41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144971</xdr:rowOff>
    </xdr:from>
    <xdr:to>
      <xdr:col>24</xdr:col>
      <xdr:colOff>114300</xdr:colOff>
      <xdr:row>97</xdr:row>
      <xdr:rowOff>75121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0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123398</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8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110249</xdr:rowOff>
    </xdr:from>
    <xdr:to>
      <xdr:col>20</xdr:col>
      <xdr:colOff>38100</xdr:colOff>
      <xdr:row>98</xdr:row>
      <xdr:rowOff>40399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4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31526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83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125667</xdr:rowOff>
    </xdr:from>
    <xdr:to>
      <xdr:col>15</xdr:col>
      <xdr:colOff>101600</xdr:colOff>
      <xdr:row>98</xdr:row>
      <xdr:rowOff>55817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5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46944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84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92621</xdr:rowOff>
    </xdr:from>
    <xdr:to>
      <xdr:col>10</xdr:col>
      <xdr:colOff>165100</xdr:colOff>
      <xdr:row>98</xdr:row>
      <xdr:rowOff>22771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13898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81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169938</xdr:rowOff>
    </xdr:from>
    <xdr:to>
      <xdr:col>6</xdr:col>
      <xdr:colOff>38100</xdr:colOff>
      <xdr:row>98</xdr:row>
      <xdr:rowOff>100088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0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91215</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89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54627</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63933</xdr:rowOff>
    </xdr:from>
    <xdr:to>
      <xdr:col>54</xdr:col>
      <xdr:colOff>189865</xdr:colOff>
      <xdr:row>38</xdr:row>
      <xdr:rowOff>116983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207433"/>
          <a:ext cx="1270" cy="142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120810</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3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116983</xdr:rowOff>
    </xdr:from>
    <xdr:to>
      <xdr:col>55</xdr:col>
      <xdr:colOff>88900</xdr:colOff>
      <xdr:row>38</xdr:row>
      <xdr:rowOff>116983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632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10610</xdr:rowOff>
    </xdr:from>
    <xdr:ext cx="599010"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4982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63933</xdr:rowOff>
    </xdr:from>
    <xdr:to>
      <xdr:col>55</xdr:col>
      <xdr:colOff>88900</xdr:colOff>
      <xdr:row>30</xdr:row>
      <xdr:rowOff>63933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20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49560</xdr:rowOff>
    </xdr:from>
    <xdr:to>
      <xdr:col>55</xdr:col>
      <xdr:colOff>0</xdr:colOff>
      <xdr:row>36</xdr:row>
      <xdr:rowOff>76592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221760"/>
          <a:ext cx="838200" cy="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167555</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5996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144678</xdr:rowOff>
    </xdr:from>
    <xdr:to>
      <xdr:col>55</xdr:col>
      <xdr:colOff>50800</xdr:colOff>
      <xdr:row>36</xdr:row>
      <xdr:rowOff>74828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14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38473</xdr:rowOff>
    </xdr:from>
    <xdr:to>
      <xdr:col>50</xdr:col>
      <xdr:colOff>114300</xdr:colOff>
      <xdr:row>36</xdr:row>
      <xdr:rowOff>49560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8750300" y="6210673"/>
          <a:ext cx="8890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31250</xdr:rowOff>
    </xdr:from>
    <xdr:to>
      <xdr:col>50</xdr:col>
      <xdr:colOff>165100</xdr:colOff>
      <xdr:row>36</xdr:row>
      <xdr:rowOff>132850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20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123977</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29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38473</xdr:rowOff>
    </xdr:from>
    <xdr:to>
      <xdr:col>45</xdr:col>
      <xdr:colOff>177800</xdr:colOff>
      <xdr:row>36</xdr:row>
      <xdr:rowOff>57018</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6210673"/>
          <a:ext cx="889000" cy="1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41994</xdr:rowOff>
    </xdr:from>
    <xdr:to>
      <xdr:col>46</xdr:col>
      <xdr:colOff>38100</xdr:colOff>
      <xdr:row>36</xdr:row>
      <xdr:rowOff>143594</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2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134721</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30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155988</xdr:rowOff>
    </xdr:from>
    <xdr:to>
      <xdr:col>41</xdr:col>
      <xdr:colOff>50800</xdr:colOff>
      <xdr:row>36</xdr:row>
      <xdr:rowOff>57018</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6156738"/>
          <a:ext cx="889000" cy="7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57667</xdr:rowOff>
    </xdr:from>
    <xdr:to>
      <xdr:col>41</xdr:col>
      <xdr:colOff>101600</xdr:colOff>
      <xdr:row>36</xdr:row>
      <xdr:rowOff>159267</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22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150394</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32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71812</xdr:rowOff>
    </xdr:from>
    <xdr:to>
      <xdr:col>36</xdr:col>
      <xdr:colOff>165100</xdr:colOff>
      <xdr:row>37</xdr:row>
      <xdr:rowOff>1962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24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164539</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33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25792</xdr:rowOff>
    </xdr:from>
    <xdr:to>
      <xdr:col>55</xdr:col>
      <xdr:colOff>50800</xdr:colOff>
      <xdr:row>36</xdr:row>
      <xdr:rowOff>127392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19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4219</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17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170210</xdr:rowOff>
    </xdr:from>
    <xdr:to>
      <xdr:col>50</xdr:col>
      <xdr:colOff>165100</xdr:colOff>
      <xdr:row>36</xdr:row>
      <xdr:rowOff>100360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17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116887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594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159123</xdr:rowOff>
    </xdr:from>
    <xdr:to>
      <xdr:col>46</xdr:col>
      <xdr:colOff>38100</xdr:colOff>
      <xdr:row>36</xdr:row>
      <xdr:rowOff>89273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15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105800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593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6218</xdr:rowOff>
    </xdr:from>
    <xdr:to>
      <xdr:col>41</xdr:col>
      <xdr:colOff>101600</xdr:colOff>
      <xdr:row>36</xdr:row>
      <xdr:rowOff>107818</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617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124345</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595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105188</xdr:rowOff>
    </xdr:from>
    <xdr:to>
      <xdr:col>36</xdr:col>
      <xdr:colOff>165100</xdr:colOff>
      <xdr:row>36</xdr:row>
      <xdr:rowOff>35338</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10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51865</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588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40374</xdr:rowOff>
    </xdr:from>
    <xdr:to>
      <xdr:col>54</xdr:col>
      <xdr:colOff>189865</xdr:colOff>
      <xdr:row>58</xdr:row>
      <xdr:rowOff>118221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9298674"/>
          <a:ext cx="1270" cy="76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122048</xdr:rowOff>
    </xdr:from>
    <xdr:ext cx="469744"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6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118221</xdr:rowOff>
    </xdr:from>
    <xdr:to>
      <xdr:col>55</xdr:col>
      <xdr:colOff>88900</xdr:colOff>
      <xdr:row>58</xdr:row>
      <xdr:rowOff>118221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62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158501</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9073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40374</xdr:rowOff>
    </xdr:from>
    <xdr:to>
      <xdr:col>55</xdr:col>
      <xdr:colOff>88900</xdr:colOff>
      <xdr:row>54</xdr:row>
      <xdr:rowOff>40374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9298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88974</xdr:rowOff>
    </xdr:from>
    <xdr:to>
      <xdr:col>55</xdr:col>
      <xdr:colOff>0</xdr:colOff>
      <xdr:row>57</xdr:row>
      <xdr:rowOff>117535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861624"/>
          <a:ext cx="838200" cy="28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30349</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802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51922</xdr:rowOff>
    </xdr:from>
    <xdr:to>
      <xdr:col>55</xdr:col>
      <xdr:colOff>50800</xdr:colOff>
      <xdr:row>57</xdr:row>
      <xdr:rowOff>153522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82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20531</xdr:rowOff>
    </xdr:from>
    <xdr:to>
      <xdr:col>50</xdr:col>
      <xdr:colOff>114300</xdr:colOff>
      <xdr:row>57</xdr:row>
      <xdr:rowOff>117535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621731"/>
          <a:ext cx="889000" cy="26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68628</xdr:rowOff>
    </xdr:from>
    <xdr:to>
      <xdr:col>50</xdr:col>
      <xdr:colOff>165100</xdr:colOff>
      <xdr:row>57</xdr:row>
      <xdr:rowOff>170228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84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161355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934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60239</xdr:rowOff>
    </xdr:from>
    <xdr:to>
      <xdr:col>45</xdr:col>
      <xdr:colOff>177800</xdr:colOff>
      <xdr:row>56</xdr:row>
      <xdr:rowOff>20531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8975639"/>
          <a:ext cx="889000" cy="64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41717</xdr:rowOff>
    </xdr:from>
    <xdr:to>
      <xdr:col>46</xdr:col>
      <xdr:colOff>38100</xdr:colOff>
      <xdr:row>57</xdr:row>
      <xdr:rowOff>143317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81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134444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90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60239</xdr:rowOff>
    </xdr:from>
    <xdr:to>
      <xdr:col>41</xdr:col>
      <xdr:colOff>50800</xdr:colOff>
      <xdr:row>53</xdr:row>
      <xdr:rowOff>44186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8975639"/>
          <a:ext cx="889000" cy="15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56878</xdr:rowOff>
    </xdr:from>
    <xdr:to>
      <xdr:col>41</xdr:col>
      <xdr:colOff>101600</xdr:colOff>
      <xdr:row>57</xdr:row>
      <xdr:rowOff>158478</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8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149605</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92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44195</xdr:rowOff>
    </xdr:from>
    <xdr:to>
      <xdr:col>36</xdr:col>
      <xdr:colOff>165100</xdr:colOff>
      <xdr:row>57</xdr:row>
      <xdr:rowOff>145795</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81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136922</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90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38174</xdr:rowOff>
    </xdr:from>
    <xdr:to>
      <xdr:col>55</xdr:col>
      <xdr:colOff>50800</xdr:colOff>
      <xdr:row>57</xdr:row>
      <xdr:rowOff>139774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81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61051</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66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66735</xdr:rowOff>
    </xdr:from>
    <xdr:to>
      <xdr:col>50</xdr:col>
      <xdr:colOff>165100</xdr:colOff>
      <xdr:row>57</xdr:row>
      <xdr:rowOff>168335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3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13412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61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141181</xdr:rowOff>
    </xdr:from>
    <xdr:to>
      <xdr:col>46</xdr:col>
      <xdr:colOff>38100</xdr:colOff>
      <xdr:row>56</xdr:row>
      <xdr:rowOff>71331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5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87858</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50795" y="934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9439</xdr:rowOff>
    </xdr:from>
    <xdr:to>
      <xdr:col>41</xdr:col>
      <xdr:colOff>101600</xdr:colOff>
      <xdr:row>52</xdr:row>
      <xdr:rowOff>111039</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892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50</xdr:row>
      <xdr:rowOff>127566</xdr:rowOff>
    </xdr:from>
    <xdr:ext cx="59901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61795" y="870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164836</xdr:rowOff>
    </xdr:from>
    <xdr:to>
      <xdr:col>36</xdr:col>
      <xdr:colOff>165100</xdr:colOff>
      <xdr:row>53</xdr:row>
      <xdr:rowOff>94986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08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111513</xdr:rowOff>
    </xdr:from>
    <xdr:ext cx="599010"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672795" y="885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50798</xdr:rowOff>
    </xdr:from>
    <xdr:to>
      <xdr:col>54</xdr:col>
      <xdr:colOff>189865</xdr:colOff>
      <xdr:row>78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738098"/>
          <a:ext cx="1270" cy="66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72</xdr:row>
      <xdr:rowOff>168925</xdr:rowOff>
    </xdr:from>
    <xdr:ext cx="599010"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51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50798</xdr:rowOff>
    </xdr:from>
    <xdr:to>
      <xdr:col>55</xdr:col>
      <xdr:colOff>88900</xdr:colOff>
      <xdr:row>74</xdr:row>
      <xdr:rowOff>50798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73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26612</xdr:rowOff>
    </xdr:from>
    <xdr:to>
      <xdr:col>55</xdr:col>
      <xdr:colOff>0</xdr:colOff>
      <xdr:row>77</xdr:row>
      <xdr:rowOff>58655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228262"/>
          <a:ext cx="8382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46655</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48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68228</xdr:rowOff>
    </xdr:from>
    <xdr:to>
      <xdr:col>55</xdr:col>
      <xdr:colOff>50800</xdr:colOff>
      <xdr:row>77</xdr:row>
      <xdr:rowOff>169828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42956</xdr:rowOff>
    </xdr:from>
    <xdr:to>
      <xdr:col>50</xdr:col>
      <xdr:colOff>114300</xdr:colOff>
      <xdr:row>77</xdr:row>
      <xdr:rowOff>58655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2901706"/>
          <a:ext cx="889000" cy="35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76578</xdr:rowOff>
    </xdr:from>
    <xdr:to>
      <xdr:col>50</xdr:col>
      <xdr:colOff>165100</xdr:colOff>
      <xdr:row>78</xdr:row>
      <xdr:rowOff>6728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7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169305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37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120275</xdr:rowOff>
    </xdr:from>
    <xdr:to>
      <xdr:col>45</xdr:col>
      <xdr:colOff>177800</xdr:colOff>
      <xdr:row>75</xdr:row>
      <xdr:rowOff>42956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2121775"/>
          <a:ext cx="889000" cy="77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72092</xdr:rowOff>
    </xdr:from>
    <xdr:to>
      <xdr:col>46</xdr:col>
      <xdr:colOff>38100</xdr:colOff>
      <xdr:row>78</xdr:row>
      <xdr:rowOff>2242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27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164819</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36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120275</xdr:rowOff>
    </xdr:from>
    <xdr:to>
      <xdr:col>41</xdr:col>
      <xdr:colOff>50800</xdr:colOff>
      <xdr:row>72</xdr:row>
      <xdr:rowOff>132905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2121775"/>
          <a:ext cx="889000" cy="35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68571</xdr:rowOff>
    </xdr:from>
    <xdr:to>
      <xdr:col>41</xdr:col>
      <xdr:colOff>101600</xdr:colOff>
      <xdr:row>77</xdr:row>
      <xdr:rowOff>170171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7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161298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36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33682</xdr:rowOff>
    </xdr:from>
    <xdr:to>
      <xdr:col>36</xdr:col>
      <xdr:colOff>165100</xdr:colOff>
      <xdr:row>77</xdr:row>
      <xdr:rowOff>135282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126409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3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147262</xdr:rowOff>
    </xdr:from>
    <xdr:to>
      <xdr:col>55</xdr:col>
      <xdr:colOff>50800</xdr:colOff>
      <xdr:row>77</xdr:row>
      <xdr:rowOff>77412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17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170139</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02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7855</xdr:rowOff>
    </xdr:from>
    <xdr:to>
      <xdr:col>50</xdr:col>
      <xdr:colOff>165100</xdr:colOff>
      <xdr:row>77</xdr:row>
      <xdr:rowOff>109455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125982</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72111" y="1298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163606</xdr:rowOff>
    </xdr:from>
    <xdr:to>
      <xdr:col>46</xdr:col>
      <xdr:colOff>38100</xdr:colOff>
      <xdr:row>75</xdr:row>
      <xdr:rowOff>93756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28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110283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26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69475</xdr:rowOff>
    </xdr:from>
    <xdr:to>
      <xdr:col>41</xdr:col>
      <xdr:colOff>101600</xdr:colOff>
      <xdr:row>70</xdr:row>
      <xdr:rowOff>171075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20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69</xdr:row>
      <xdr:rowOff>16152</xdr:rowOff>
    </xdr:from>
    <xdr:ext cx="59901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61795" y="11846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82105</xdr:rowOff>
    </xdr:from>
    <xdr:to>
      <xdr:col>36</xdr:col>
      <xdr:colOff>165100</xdr:colOff>
      <xdr:row>73</xdr:row>
      <xdr:rowOff>12255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242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71</xdr:row>
      <xdr:rowOff>28782</xdr:rowOff>
    </xdr:from>
    <xdr:ext cx="599010"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672795" y="1220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126155</xdr:rowOff>
    </xdr:from>
    <xdr:to>
      <xdr:col>54</xdr:col>
      <xdr:colOff>189865</xdr:colOff>
      <xdr:row>98</xdr:row>
      <xdr:rowOff>167723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556655"/>
          <a:ext cx="1270" cy="141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100</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7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167723</xdr:rowOff>
    </xdr:from>
    <xdr:to>
      <xdr:col>55</xdr:col>
      <xdr:colOff>88900</xdr:colOff>
      <xdr:row>98</xdr:row>
      <xdr:rowOff>167723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69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72832</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33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126155</xdr:rowOff>
    </xdr:from>
    <xdr:to>
      <xdr:col>55</xdr:col>
      <xdr:colOff>88900</xdr:colOff>
      <xdr:row>90</xdr:row>
      <xdr:rowOff>126155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556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74225</xdr:rowOff>
    </xdr:from>
    <xdr:to>
      <xdr:col>55</xdr:col>
      <xdr:colOff>0</xdr:colOff>
      <xdr:row>97</xdr:row>
      <xdr:rowOff>126746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704875"/>
          <a:ext cx="838200" cy="5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78782</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366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55905</xdr:rowOff>
    </xdr:from>
    <xdr:to>
      <xdr:col>55</xdr:col>
      <xdr:colOff>50800</xdr:colOff>
      <xdr:row>96</xdr:row>
      <xdr:rowOff>157505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51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126746</xdr:rowOff>
    </xdr:from>
    <xdr:to>
      <xdr:col>50</xdr:col>
      <xdr:colOff>114300</xdr:colOff>
      <xdr:row>98</xdr:row>
      <xdr:rowOff>49307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757396"/>
          <a:ext cx="889000" cy="9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93187</xdr:rowOff>
    </xdr:from>
    <xdr:to>
      <xdr:col>50</xdr:col>
      <xdr:colOff>165100</xdr:colOff>
      <xdr:row>97</xdr:row>
      <xdr:rowOff>23337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39864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32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94951</xdr:rowOff>
    </xdr:from>
    <xdr:to>
      <xdr:col>45</xdr:col>
      <xdr:colOff>177800</xdr:colOff>
      <xdr:row>98</xdr:row>
      <xdr:rowOff>49307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725601"/>
          <a:ext cx="889000" cy="12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19901</xdr:rowOff>
    </xdr:from>
    <xdr:to>
      <xdr:col>46</xdr:col>
      <xdr:colOff>38100</xdr:colOff>
      <xdr:row>96</xdr:row>
      <xdr:rowOff>121501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47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138028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25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87218</xdr:rowOff>
    </xdr:from>
    <xdr:to>
      <xdr:col>41</xdr:col>
      <xdr:colOff>50800</xdr:colOff>
      <xdr:row>97</xdr:row>
      <xdr:rowOff>94951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6972300" y="16717868"/>
          <a:ext cx="889000" cy="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77432</xdr:rowOff>
    </xdr:from>
    <xdr:to>
      <xdr:col>41</xdr:col>
      <xdr:colOff>101600</xdr:colOff>
      <xdr:row>97</xdr:row>
      <xdr:rowOff>7582</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53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24109</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31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1612</xdr:rowOff>
    </xdr:from>
    <xdr:to>
      <xdr:col>36</xdr:col>
      <xdr:colOff>165100</xdr:colOff>
      <xdr:row>97</xdr:row>
      <xdr:rowOff>103212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63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119739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40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23425</xdr:rowOff>
    </xdr:from>
    <xdr:to>
      <xdr:col>55</xdr:col>
      <xdr:colOff>50800</xdr:colOff>
      <xdr:row>97</xdr:row>
      <xdr:rowOff>125025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65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1852</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63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75946</xdr:rowOff>
    </xdr:from>
    <xdr:to>
      <xdr:col>50</xdr:col>
      <xdr:colOff>165100</xdr:colOff>
      <xdr:row>98</xdr:row>
      <xdr:rowOff>6096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70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168673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79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169957</xdr:rowOff>
    </xdr:from>
    <xdr:to>
      <xdr:col>46</xdr:col>
      <xdr:colOff>38100</xdr:colOff>
      <xdr:row>98</xdr:row>
      <xdr:rowOff>100107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80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91234</xdr:rowOff>
    </xdr:from>
    <xdr:ext cx="469744"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15428" y="1689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44151</xdr:rowOff>
    </xdr:from>
    <xdr:to>
      <xdr:col>41</xdr:col>
      <xdr:colOff>101600</xdr:colOff>
      <xdr:row>97</xdr:row>
      <xdr:rowOff>145751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67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136878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76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36418</xdr:rowOff>
    </xdr:from>
    <xdr:to>
      <xdr:col>36</xdr:col>
      <xdr:colOff>165100</xdr:colOff>
      <xdr:row>97</xdr:row>
      <xdr:rowOff>138018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66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129145</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75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68880</xdr:rowOff>
    </xdr:from>
    <xdr:to>
      <xdr:col>85</xdr:col>
      <xdr:colOff>126364</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898180"/>
          <a:ext cx="1269" cy="75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15557</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67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68880</xdr:rowOff>
    </xdr:from>
    <xdr:to>
      <xdr:col>86</xdr:col>
      <xdr:colOff>25400</xdr:colOff>
      <xdr:row>34</xdr:row>
      <xdr:rowOff>68880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89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161646</xdr:rowOff>
    </xdr:from>
    <xdr:to>
      <xdr:col>85</xdr:col>
      <xdr:colOff>127000</xdr:colOff>
      <xdr:row>34</xdr:row>
      <xdr:rowOff>68880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5476596"/>
          <a:ext cx="838200" cy="42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8348</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234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29921</xdr:rowOff>
    </xdr:from>
    <xdr:to>
      <xdr:col>85</xdr:col>
      <xdr:colOff>177800</xdr:colOff>
      <xdr:row>38</xdr:row>
      <xdr:rowOff>131521</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161646</xdr:rowOff>
    </xdr:from>
    <xdr:to>
      <xdr:col>81</xdr:col>
      <xdr:colOff>50800</xdr:colOff>
      <xdr:row>37</xdr:row>
      <xdr:rowOff>125527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4592300" y="5476596"/>
          <a:ext cx="889000" cy="99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13142</xdr:rowOff>
    </xdr:from>
    <xdr:to>
      <xdr:col>81</xdr:col>
      <xdr:colOff>101600</xdr:colOff>
      <xdr:row>38</xdr:row>
      <xdr:rowOff>114742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105869</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62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103536</xdr:rowOff>
    </xdr:from>
    <xdr:to>
      <xdr:col>76</xdr:col>
      <xdr:colOff>114300</xdr:colOff>
      <xdr:row>37</xdr:row>
      <xdr:rowOff>125527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104286"/>
          <a:ext cx="889000" cy="36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61011</xdr:rowOff>
    </xdr:from>
    <xdr:to>
      <xdr:col>76</xdr:col>
      <xdr:colOff>165100</xdr:colOff>
      <xdr:row>38</xdr:row>
      <xdr:rowOff>162611</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57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153738</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668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103536</xdr:rowOff>
    </xdr:from>
    <xdr:to>
      <xdr:col>71</xdr:col>
      <xdr:colOff>177800</xdr:colOff>
      <xdr:row>36</xdr:row>
      <xdr:rowOff>99009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2814300" y="6104286"/>
          <a:ext cx="889000" cy="16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69469</xdr:rowOff>
    </xdr:from>
    <xdr:to>
      <xdr:col>72</xdr:col>
      <xdr:colOff>38100</xdr:colOff>
      <xdr:row>38</xdr:row>
      <xdr:rowOff>171069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162196</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4017" y="6677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69012</xdr:rowOff>
    </xdr:from>
    <xdr:to>
      <xdr:col>67</xdr:col>
      <xdr:colOff>101600</xdr:colOff>
      <xdr:row>38</xdr:row>
      <xdr:rowOff>170612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8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161739</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5017" y="6676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18080</xdr:rowOff>
    </xdr:from>
    <xdr:to>
      <xdr:col>85</xdr:col>
      <xdr:colOff>177800</xdr:colOff>
      <xdr:row>34</xdr:row>
      <xdr:rowOff>119680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584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142557</xdr:rowOff>
    </xdr:from>
    <xdr:ext cx="534377"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580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110846</xdr:rowOff>
    </xdr:from>
    <xdr:to>
      <xdr:col>81</xdr:col>
      <xdr:colOff>101600</xdr:colOff>
      <xdr:row>32</xdr:row>
      <xdr:rowOff>40996</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542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57523</xdr:rowOff>
    </xdr:from>
    <xdr:ext cx="534377"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14111" y="520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74727</xdr:rowOff>
    </xdr:from>
    <xdr:to>
      <xdr:col>76</xdr:col>
      <xdr:colOff>165100</xdr:colOff>
      <xdr:row>38</xdr:row>
      <xdr:rowOff>4877</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4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21404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357428" y="619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52736</xdr:rowOff>
    </xdr:from>
    <xdr:to>
      <xdr:col>72</xdr:col>
      <xdr:colOff>38100</xdr:colOff>
      <xdr:row>35</xdr:row>
      <xdr:rowOff>154336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0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170863</xdr:rowOff>
    </xdr:from>
    <xdr:ext cx="534377"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436111" y="582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48209</xdr:rowOff>
    </xdr:from>
    <xdr:to>
      <xdr:col>67</xdr:col>
      <xdr:colOff>101600</xdr:colOff>
      <xdr:row>36</xdr:row>
      <xdr:rowOff>149809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2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166336</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59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145504</xdr:rowOff>
    </xdr:from>
    <xdr:to>
      <xdr:col>85</xdr:col>
      <xdr:colOff>126364</xdr:colOff>
      <xdr:row>78</xdr:row>
      <xdr:rowOff>60122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147004"/>
          <a:ext cx="1269" cy="128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63949</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3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60122</xdr:rowOff>
    </xdr:from>
    <xdr:to>
      <xdr:col>86</xdr:col>
      <xdr:colOff>25400</xdr:colOff>
      <xdr:row>78</xdr:row>
      <xdr:rowOff>60122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3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92181</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922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145504</xdr:rowOff>
    </xdr:from>
    <xdr:to>
      <xdr:col>86</xdr:col>
      <xdr:colOff>25400</xdr:colOff>
      <xdr:row>70</xdr:row>
      <xdr:rowOff>145504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147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84302</xdr:rowOff>
    </xdr:from>
    <xdr:to>
      <xdr:col>85</xdr:col>
      <xdr:colOff>127000</xdr:colOff>
      <xdr:row>76</xdr:row>
      <xdr:rowOff>113004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114502"/>
          <a:ext cx="8382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81780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40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58902</xdr:rowOff>
    </xdr:from>
    <xdr:to>
      <xdr:col>85</xdr:col>
      <xdr:colOff>177800</xdr:colOff>
      <xdr:row>76</xdr:row>
      <xdr:rowOff>160502</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45059</xdr:rowOff>
    </xdr:from>
    <xdr:to>
      <xdr:col>81</xdr:col>
      <xdr:colOff>50800</xdr:colOff>
      <xdr:row>76</xdr:row>
      <xdr:rowOff>84302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075259"/>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64427</xdr:rowOff>
    </xdr:from>
    <xdr:to>
      <xdr:col>81</xdr:col>
      <xdr:colOff>101600</xdr:colOff>
      <xdr:row>76</xdr:row>
      <xdr:rowOff>166027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157154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318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41351</xdr:rowOff>
    </xdr:from>
    <xdr:to>
      <xdr:col>76</xdr:col>
      <xdr:colOff>114300</xdr:colOff>
      <xdr:row>76</xdr:row>
      <xdr:rowOff>45059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071551"/>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47613</xdr:rowOff>
    </xdr:from>
    <xdr:to>
      <xdr:col>76</xdr:col>
      <xdr:colOff>165100</xdr:colOff>
      <xdr:row>76</xdr:row>
      <xdr:rowOff>149213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140340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317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36119</xdr:rowOff>
    </xdr:from>
    <xdr:to>
      <xdr:col>71</xdr:col>
      <xdr:colOff>177800</xdr:colOff>
      <xdr:row>76</xdr:row>
      <xdr:rowOff>41351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066319"/>
          <a:ext cx="889000" cy="5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37516</xdr:rowOff>
    </xdr:from>
    <xdr:to>
      <xdr:col>72</xdr:col>
      <xdr:colOff>38100</xdr:colOff>
      <xdr:row>76</xdr:row>
      <xdr:rowOff>139116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067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130243</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16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63664</xdr:rowOff>
    </xdr:from>
    <xdr:to>
      <xdr:col>67</xdr:col>
      <xdr:colOff>101600</xdr:colOff>
      <xdr:row>76</xdr:row>
      <xdr:rowOff>165264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09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156391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18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62204</xdr:rowOff>
    </xdr:from>
    <xdr:to>
      <xdr:col>85</xdr:col>
      <xdr:colOff>177800</xdr:colOff>
      <xdr:row>76</xdr:row>
      <xdr:rowOff>163804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09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40631</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07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33502</xdr:rowOff>
    </xdr:from>
    <xdr:to>
      <xdr:col>81</xdr:col>
      <xdr:colOff>101600</xdr:colOff>
      <xdr:row>76</xdr:row>
      <xdr:rowOff>135102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06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151630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283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165709</xdr:rowOff>
    </xdr:from>
    <xdr:to>
      <xdr:col>76</xdr:col>
      <xdr:colOff>165100</xdr:colOff>
      <xdr:row>76</xdr:row>
      <xdr:rowOff>95859</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02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112386</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279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162001</xdr:rowOff>
    </xdr:from>
    <xdr:to>
      <xdr:col>72</xdr:col>
      <xdr:colOff>38100</xdr:colOff>
      <xdr:row>76</xdr:row>
      <xdr:rowOff>92151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02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108678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279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156769</xdr:rowOff>
    </xdr:from>
    <xdr:to>
      <xdr:col>67</xdr:col>
      <xdr:colOff>101600</xdr:colOff>
      <xdr:row>76</xdr:row>
      <xdr:rowOff>86919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01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103446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7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143015</xdr:rowOff>
    </xdr:from>
    <xdr:to>
      <xdr:col>85</xdr:col>
      <xdr:colOff>126364</xdr:colOff>
      <xdr:row>98</xdr:row>
      <xdr:rowOff>139015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573515"/>
          <a:ext cx="1269" cy="1367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142842</xdr:rowOff>
    </xdr:from>
    <xdr:ext cx="313932"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449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139015</xdr:rowOff>
    </xdr:from>
    <xdr:to>
      <xdr:col>86</xdr:col>
      <xdr:colOff>25400</xdr:colOff>
      <xdr:row>98</xdr:row>
      <xdr:rowOff>139015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89692</xdr:rowOff>
    </xdr:from>
    <xdr:ext cx="534377"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34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143015</xdr:rowOff>
    </xdr:from>
    <xdr:to>
      <xdr:col>86</xdr:col>
      <xdr:colOff>25400</xdr:colOff>
      <xdr:row>90</xdr:row>
      <xdr:rowOff>143015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573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89522</xdr:rowOff>
    </xdr:from>
    <xdr:to>
      <xdr:col>85</xdr:col>
      <xdr:colOff>127000</xdr:colOff>
      <xdr:row>97</xdr:row>
      <xdr:rowOff>166698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720172"/>
          <a:ext cx="838200" cy="7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25733</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484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2856</xdr:rowOff>
    </xdr:from>
    <xdr:to>
      <xdr:col>85</xdr:col>
      <xdr:colOff>177800</xdr:colOff>
      <xdr:row>97</xdr:row>
      <xdr:rowOff>104456</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633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140889</xdr:rowOff>
    </xdr:from>
    <xdr:to>
      <xdr:col>81</xdr:col>
      <xdr:colOff>50800</xdr:colOff>
      <xdr:row>97</xdr:row>
      <xdr:rowOff>166698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600089"/>
          <a:ext cx="889000" cy="19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14080</xdr:rowOff>
    </xdr:from>
    <xdr:to>
      <xdr:col>81</xdr:col>
      <xdr:colOff>101600</xdr:colOff>
      <xdr:row>97</xdr:row>
      <xdr:rowOff>115680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4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132207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1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88105</xdr:rowOff>
    </xdr:from>
    <xdr:to>
      <xdr:col>76</xdr:col>
      <xdr:colOff>114300</xdr:colOff>
      <xdr:row>96</xdr:row>
      <xdr:rowOff>140889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3703300" y="16375855"/>
          <a:ext cx="889000" cy="22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33076</xdr:rowOff>
    </xdr:from>
    <xdr:to>
      <xdr:col>76</xdr:col>
      <xdr:colOff>165100</xdr:colOff>
      <xdr:row>97</xdr:row>
      <xdr:rowOff>134676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6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125803</xdr:rowOff>
    </xdr:from>
    <xdr:ext cx="469744"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57428" y="1675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37241</xdr:rowOff>
    </xdr:from>
    <xdr:to>
      <xdr:col>71</xdr:col>
      <xdr:colOff>177800</xdr:colOff>
      <xdr:row>95</xdr:row>
      <xdr:rowOff>88105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5467741"/>
          <a:ext cx="889000" cy="908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53490</xdr:rowOff>
    </xdr:from>
    <xdr:to>
      <xdr:col>72</xdr:col>
      <xdr:colOff>38100</xdr:colOff>
      <xdr:row>97</xdr:row>
      <xdr:rowOff>155090</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68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146217</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68428" y="1677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126231</xdr:rowOff>
    </xdr:from>
    <xdr:to>
      <xdr:col>67</xdr:col>
      <xdr:colOff>101600</xdr:colOff>
      <xdr:row>97</xdr:row>
      <xdr:rowOff>56381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58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47508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67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38722</xdr:rowOff>
    </xdr:from>
    <xdr:to>
      <xdr:col>85</xdr:col>
      <xdr:colOff>177800</xdr:colOff>
      <xdr:row>97</xdr:row>
      <xdr:rowOff>140322</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6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17149</xdr:rowOff>
    </xdr:from>
    <xdr:ext cx="469744"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64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115898</xdr:rowOff>
    </xdr:from>
    <xdr:to>
      <xdr:col>81</xdr:col>
      <xdr:colOff>101600</xdr:colOff>
      <xdr:row>98</xdr:row>
      <xdr:rowOff>46048</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7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37175</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46428" y="1683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90089</xdr:rowOff>
    </xdr:from>
    <xdr:to>
      <xdr:col>76</xdr:col>
      <xdr:colOff>165100</xdr:colOff>
      <xdr:row>97</xdr:row>
      <xdr:rowOff>20239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54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36766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324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37305</xdr:rowOff>
    </xdr:from>
    <xdr:to>
      <xdr:col>72</xdr:col>
      <xdr:colOff>38100</xdr:colOff>
      <xdr:row>95</xdr:row>
      <xdr:rowOff>138905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32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155432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10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89</xdr:row>
      <xdr:rowOff>157891</xdr:rowOff>
    </xdr:from>
    <xdr:to>
      <xdr:col>67</xdr:col>
      <xdr:colOff>101600</xdr:colOff>
      <xdr:row>90</xdr:row>
      <xdr:rowOff>88041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541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104568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519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160846</xdr:rowOff>
    </xdr:from>
    <xdr:to>
      <xdr:col>116</xdr:col>
      <xdr:colOff>62864</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132896"/>
          <a:ext cx="1269" cy="1598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107523</xdr:rowOff>
    </xdr:from>
    <xdr:ext cx="469744"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490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160846</xdr:rowOff>
    </xdr:from>
    <xdr:to>
      <xdr:col>116</xdr:col>
      <xdr:colOff>152400</xdr:colOff>
      <xdr:row>29</xdr:row>
      <xdr:rowOff>160846</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132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26733</xdr:rowOff>
    </xdr:from>
    <xdr:to>
      <xdr:col>116</xdr:col>
      <xdr:colOff>63500</xdr:colOff>
      <xdr:row>39</xdr:row>
      <xdr:rowOff>43307</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1323300" y="6713283"/>
          <a:ext cx="8382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7764</xdr:rowOff>
    </xdr:from>
    <xdr:ext cx="378565"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156337</xdr:rowOff>
    </xdr:from>
    <xdr:to>
      <xdr:col>116</xdr:col>
      <xdr:colOff>114300</xdr:colOff>
      <xdr:row>38</xdr:row>
      <xdr:rowOff>86487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26733</xdr:rowOff>
    </xdr:from>
    <xdr:to>
      <xdr:col>111</xdr:col>
      <xdr:colOff>177800</xdr:colOff>
      <xdr:row>39</xdr:row>
      <xdr:rowOff>27495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0434300" y="671328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160147</xdr:rowOff>
    </xdr:from>
    <xdr:to>
      <xdr:col>112</xdr:col>
      <xdr:colOff>38100</xdr:colOff>
      <xdr:row>38</xdr:row>
      <xdr:rowOff>90297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50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106824</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4017" y="6279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18732</xdr:rowOff>
    </xdr:from>
    <xdr:to>
      <xdr:col>107</xdr:col>
      <xdr:colOff>50800</xdr:colOff>
      <xdr:row>39</xdr:row>
      <xdr:rowOff>27495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545300" y="6705282"/>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166624</xdr:rowOff>
    </xdr:from>
    <xdr:to>
      <xdr:col>107</xdr:col>
      <xdr:colOff>101600</xdr:colOff>
      <xdr:row>38</xdr:row>
      <xdr:rowOff>96774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51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113301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5017" y="6285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18732</xdr:rowOff>
    </xdr:from>
    <xdr:to>
      <xdr:col>102</xdr:col>
      <xdr:colOff>114300</xdr:colOff>
      <xdr:row>39</xdr:row>
      <xdr:rowOff>26924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8656300" y="6705282"/>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20130</xdr:rowOff>
    </xdr:from>
    <xdr:to>
      <xdr:col>102</xdr:col>
      <xdr:colOff>165100</xdr:colOff>
      <xdr:row>38</xdr:row>
      <xdr:rowOff>121730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53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138256</xdr:rowOff>
    </xdr:from>
    <xdr:ext cx="378565"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6017" y="6310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2984</xdr:rowOff>
    </xdr:from>
    <xdr:to>
      <xdr:col>98</xdr:col>
      <xdr:colOff>38100</xdr:colOff>
      <xdr:row>38</xdr:row>
      <xdr:rowOff>104584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51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121111</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7017" y="6293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163957</xdr:rowOff>
    </xdr:from>
    <xdr:to>
      <xdr:col>116</xdr:col>
      <xdr:colOff>114300</xdr:colOff>
      <xdr:row>39</xdr:row>
      <xdr:rowOff>94107</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78884</xdr:rowOff>
    </xdr:from>
    <xdr:ext cx="249299"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5939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147383</xdr:rowOff>
    </xdr:from>
    <xdr:to>
      <xdr:col>112</xdr:col>
      <xdr:colOff>38100</xdr:colOff>
      <xdr:row>39</xdr:row>
      <xdr:rowOff>77533</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66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68660</xdr:rowOff>
    </xdr:from>
    <xdr:ext cx="313932"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66333" y="67552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148145</xdr:rowOff>
    </xdr:from>
    <xdr:to>
      <xdr:col>107</xdr:col>
      <xdr:colOff>101600</xdr:colOff>
      <xdr:row>39</xdr:row>
      <xdr:rowOff>78295</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66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69422</xdr:rowOff>
    </xdr:from>
    <xdr:ext cx="313932"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77333" y="67559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139382</xdr:rowOff>
    </xdr:from>
    <xdr:to>
      <xdr:col>102</xdr:col>
      <xdr:colOff>165100</xdr:colOff>
      <xdr:row>39</xdr:row>
      <xdr:rowOff>69532</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65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60659</xdr:rowOff>
    </xdr:from>
    <xdr:ext cx="378565"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6017" y="6747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147574</xdr:rowOff>
    </xdr:from>
    <xdr:to>
      <xdr:col>98</xdr:col>
      <xdr:colOff>38100</xdr:colOff>
      <xdr:row>39</xdr:row>
      <xdr:rowOff>77724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66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68851</xdr:rowOff>
    </xdr:from>
    <xdr:ext cx="313932"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99333" y="6755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72987</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45487"/>
          <a:ext cx="1269" cy="151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19664</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2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72987</xdr:rowOff>
    </xdr:from>
    <xdr:to>
      <xdr:col>116</xdr:col>
      <xdr:colOff>152400</xdr:colOff>
      <xdr:row>50</xdr:row>
      <xdr:rowOff>72987</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4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65824</xdr:rowOff>
    </xdr:from>
    <xdr:to>
      <xdr:col>116</xdr:col>
      <xdr:colOff>63500</xdr:colOff>
      <xdr:row>56</xdr:row>
      <xdr:rowOff>72225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9667024"/>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50868</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994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72441</xdr:rowOff>
    </xdr:from>
    <xdr:to>
      <xdr:col>116</xdr:col>
      <xdr:colOff>114300</xdr:colOff>
      <xdr:row>59</xdr:row>
      <xdr:rowOff>2591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72225</xdr:rowOff>
    </xdr:from>
    <xdr:to>
      <xdr:col>111</xdr:col>
      <xdr:colOff>177800</xdr:colOff>
      <xdr:row>56</xdr:row>
      <xdr:rowOff>72682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967342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72251</xdr:rowOff>
    </xdr:from>
    <xdr:to>
      <xdr:col>112</xdr:col>
      <xdr:colOff>38100</xdr:colOff>
      <xdr:row>59</xdr:row>
      <xdr:rowOff>2401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164978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1010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69520</xdr:rowOff>
    </xdr:from>
    <xdr:to>
      <xdr:col>107</xdr:col>
      <xdr:colOff>50800</xdr:colOff>
      <xdr:row>56</xdr:row>
      <xdr:rowOff>72682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9670720"/>
          <a:ext cx="8890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75336</xdr:rowOff>
    </xdr:from>
    <xdr:to>
      <xdr:col>107</xdr:col>
      <xdr:colOff>101600</xdr:colOff>
      <xdr:row>59</xdr:row>
      <xdr:rowOff>5486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168063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1011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67387</xdr:rowOff>
    </xdr:from>
    <xdr:to>
      <xdr:col>102</xdr:col>
      <xdr:colOff>114300</xdr:colOff>
      <xdr:row>56</xdr:row>
      <xdr:rowOff>69520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9668587"/>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54648</xdr:rowOff>
    </xdr:from>
    <xdr:to>
      <xdr:col>102</xdr:col>
      <xdr:colOff>165100</xdr:colOff>
      <xdr:row>58</xdr:row>
      <xdr:rowOff>156248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147375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10091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66421</xdr:rowOff>
    </xdr:from>
    <xdr:to>
      <xdr:col>98</xdr:col>
      <xdr:colOff>38100</xdr:colOff>
      <xdr:row>58</xdr:row>
      <xdr:rowOff>168021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10010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159148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10103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15024</xdr:rowOff>
    </xdr:from>
    <xdr:to>
      <xdr:col>116</xdr:col>
      <xdr:colOff>114300</xdr:colOff>
      <xdr:row>56</xdr:row>
      <xdr:rowOff>116624</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61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37901</xdr:rowOff>
    </xdr:from>
    <xdr:ext cx="534377"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467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21425</xdr:rowOff>
    </xdr:from>
    <xdr:to>
      <xdr:col>112</xdr:col>
      <xdr:colOff>38100</xdr:colOff>
      <xdr:row>56</xdr:row>
      <xdr:rowOff>123025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62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139552</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56111" y="939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21882</xdr:rowOff>
    </xdr:from>
    <xdr:to>
      <xdr:col>107</xdr:col>
      <xdr:colOff>101600</xdr:colOff>
      <xdr:row>56</xdr:row>
      <xdr:rowOff>123482</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62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140009</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67111" y="939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18720</xdr:rowOff>
    </xdr:from>
    <xdr:to>
      <xdr:col>102</xdr:col>
      <xdr:colOff>165100</xdr:colOff>
      <xdr:row>56</xdr:row>
      <xdr:rowOff>120320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6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136847</xdr:rowOff>
    </xdr:from>
    <xdr:ext cx="534377"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278111" y="939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16587</xdr:rowOff>
    </xdr:from>
    <xdr:to>
      <xdr:col>98</xdr:col>
      <xdr:colOff>38100</xdr:colOff>
      <xdr:row>56</xdr:row>
      <xdr:rowOff>118187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61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134714</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389111" y="939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75</xdr:row>
      <xdr:rowOff>96365</xdr:rowOff>
    </xdr:from>
    <xdr:to>
      <xdr:col>116</xdr:col>
      <xdr:colOff>62864</xdr:colOff>
      <xdr:row>78</xdr:row>
      <xdr:rowOff>75205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955115"/>
          <a:ext cx="1269" cy="493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79032</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45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75205</xdr:rowOff>
    </xdr:from>
    <xdr:to>
      <xdr:col>116</xdr:col>
      <xdr:colOff>152400</xdr:colOff>
      <xdr:row>78</xdr:row>
      <xdr:rowOff>75205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448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43042</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27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75</xdr:row>
      <xdr:rowOff>96365</xdr:rowOff>
    </xdr:from>
    <xdr:to>
      <xdr:col>116</xdr:col>
      <xdr:colOff>152400</xdr:colOff>
      <xdr:row>75</xdr:row>
      <xdr:rowOff>96365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95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96365</xdr:rowOff>
    </xdr:from>
    <xdr:to>
      <xdr:col>116</xdr:col>
      <xdr:colOff>63500</xdr:colOff>
      <xdr:row>75</xdr:row>
      <xdr:rowOff>154863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955115"/>
          <a:ext cx="838200" cy="5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33571</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3235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55144</xdr:rowOff>
    </xdr:from>
    <xdr:to>
      <xdr:col>116</xdr:col>
      <xdr:colOff>114300</xdr:colOff>
      <xdr:row>77</xdr:row>
      <xdr:rowOff>156744</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25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147236</xdr:rowOff>
    </xdr:from>
    <xdr:to>
      <xdr:col>111</xdr:col>
      <xdr:colOff>177800</xdr:colOff>
      <xdr:row>75</xdr:row>
      <xdr:rowOff>154863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3005986"/>
          <a:ext cx="889000" cy="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47454</xdr:rowOff>
    </xdr:from>
    <xdr:to>
      <xdr:col>112</xdr:col>
      <xdr:colOff>38100</xdr:colOff>
      <xdr:row>77</xdr:row>
      <xdr:rowOff>149054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249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140181</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34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4118</xdr:rowOff>
    </xdr:from>
    <xdr:to>
      <xdr:col>107</xdr:col>
      <xdr:colOff>50800</xdr:colOff>
      <xdr:row>75</xdr:row>
      <xdr:rowOff>147236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691418"/>
          <a:ext cx="889000" cy="31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42121</xdr:rowOff>
    </xdr:from>
    <xdr:to>
      <xdr:col>107</xdr:col>
      <xdr:colOff>101600</xdr:colOff>
      <xdr:row>77</xdr:row>
      <xdr:rowOff>143721</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24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134848</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33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19983</xdr:rowOff>
    </xdr:from>
    <xdr:to>
      <xdr:col>102</xdr:col>
      <xdr:colOff>114300</xdr:colOff>
      <xdr:row>74</xdr:row>
      <xdr:rowOff>4118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2192933"/>
          <a:ext cx="889000" cy="49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39469</xdr:rowOff>
    </xdr:from>
    <xdr:to>
      <xdr:col>102</xdr:col>
      <xdr:colOff>165100</xdr:colOff>
      <xdr:row>77</xdr:row>
      <xdr:rowOff>141069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24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132196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33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17280</xdr:rowOff>
    </xdr:from>
    <xdr:to>
      <xdr:col>98</xdr:col>
      <xdr:colOff>38100</xdr:colOff>
      <xdr:row>77</xdr:row>
      <xdr:rowOff>118880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110007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3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45565</xdr:rowOff>
    </xdr:from>
    <xdr:to>
      <xdr:col>116</xdr:col>
      <xdr:colOff>114300</xdr:colOff>
      <xdr:row>75</xdr:row>
      <xdr:rowOff>147166</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9043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170042</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85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104063</xdr:rowOff>
    </xdr:from>
    <xdr:to>
      <xdr:col>112</xdr:col>
      <xdr:colOff>38100</xdr:colOff>
      <xdr:row>76</xdr:row>
      <xdr:rowOff>34213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96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50740</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73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96436</xdr:rowOff>
    </xdr:from>
    <xdr:to>
      <xdr:col>107</xdr:col>
      <xdr:colOff>101600</xdr:colOff>
      <xdr:row>76</xdr:row>
      <xdr:rowOff>26586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9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43113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7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124768</xdr:rowOff>
    </xdr:from>
    <xdr:to>
      <xdr:col>102</xdr:col>
      <xdr:colOff>165100</xdr:colOff>
      <xdr:row>74</xdr:row>
      <xdr:rowOff>54918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64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71445</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45795" y="1241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140633</xdr:rowOff>
    </xdr:from>
    <xdr:to>
      <xdr:col>98</xdr:col>
      <xdr:colOff>38100</xdr:colOff>
      <xdr:row>71</xdr:row>
      <xdr:rowOff>70783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1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87310</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56795" y="1191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東日本大震災からの復旧・復興事業により、全体的に類団平均よりも高く推移している。</a:t>
          </a:r>
        </a:p>
        <a:p>
          <a:r>
            <a:rPr kumimoji="1" lang="ja-JP" altLang="en-US" sz="1300">
              <a:latin typeface="ＭＳ Ｐゴシック" panose="020B0600070205080204" pitchFamily="50" charset="-128"/>
              <a:ea typeface="ＭＳ Ｐゴシック" panose="020B0600070205080204" pitchFamily="50" charset="-128"/>
            </a:rPr>
            <a:t>　義務的経費について、人件費では震災対応時間外手当や災害派遣職員手当などによりやや高めの推移を見せている。扶助費では主に施設型給付費が単価及び利用者の増、生活保護医療扶助費が高額医療利用受給者増などにより前年度から増加している。</a:t>
          </a:r>
        </a:p>
        <a:p>
          <a:r>
            <a:rPr kumimoji="1" lang="ja-JP" altLang="en-US" sz="1300">
              <a:latin typeface="ＭＳ Ｐゴシック" panose="020B0600070205080204" pitchFamily="50" charset="-128"/>
              <a:ea typeface="ＭＳ Ｐゴシック" panose="020B0600070205080204" pitchFamily="50" charset="-128"/>
            </a:rPr>
            <a:t>　投資的経費について、普通建設事業では主に小中学校の空調緊急整備による小中学校空調整備事業の増、第三中学校長寿命化事業の完成による中学校長寿命化改良事業が増となった。災害復旧事業費では主に漁港施設災害復旧での繰越事業の事業進捗により減となった。</a:t>
          </a:r>
        </a:p>
        <a:p>
          <a:r>
            <a:rPr kumimoji="1" lang="ja-JP" altLang="en-US" sz="1300">
              <a:latin typeface="ＭＳ Ｐゴシック" panose="020B0600070205080204" pitchFamily="50" charset="-128"/>
              <a:ea typeface="ＭＳ Ｐゴシック" panose="020B0600070205080204" pitchFamily="50" charset="-128"/>
            </a:rPr>
            <a:t>　繰出金では主に復旧・復興事業の進捗に伴う下水道事業に対する繰出金の増、下水道事業打ち切り決算に伴う</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月分料金収入の補てんとしての繰出金の増により前年度から増加しており、類似団体平均を大きく上回っている。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積立金では主に復旧・復興事業の進捗に伴う東日本大震災復興交付金基金の減により前年度から減少し、類団平均を下回っている。</a:t>
          </a:r>
        </a:p>
        <a:p>
          <a:r>
            <a:rPr kumimoji="1" lang="ja-JP" altLang="en-US" sz="1300">
              <a:latin typeface="ＭＳ Ｐゴシック" panose="020B0600070205080204" pitchFamily="50" charset="-128"/>
              <a:ea typeface="ＭＳ Ｐゴシック" panose="020B0600070205080204" pitchFamily="50" charset="-128"/>
            </a:rPr>
            <a:t>　今後は、復旧・復興事業の完了後も見据え、各性質ごとの推移を注視していく必要がある。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53,975
53,365
17.37
26,029,448
24,294,107
779,593
12,231,772
18,584,196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87579</xdr:rowOff>
    </xdr:from>
    <xdr:to>
      <xdr:col>24</xdr:col>
      <xdr:colOff>62865</xdr:colOff>
      <xdr:row>38</xdr:row>
      <xdr:rowOff>48260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02529"/>
          <a:ext cx="1270" cy="1160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52087</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48260</xdr:rowOff>
    </xdr:from>
    <xdr:to>
      <xdr:col>24</xdr:col>
      <xdr:colOff>152400</xdr:colOff>
      <xdr:row>38</xdr:row>
      <xdr:rowOff>48260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63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34256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7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87579</xdr:rowOff>
    </xdr:from>
    <xdr:to>
      <xdr:col>24</xdr:col>
      <xdr:colOff>152400</xdr:colOff>
      <xdr:row>31</xdr:row>
      <xdr:rowOff>87579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02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130556</xdr:rowOff>
    </xdr:from>
    <xdr:to>
      <xdr:col>24</xdr:col>
      <xdr:colOff>63500</xdr:colOff>
      <xdr:row>33</xdr:row>
      <xdr:rowOff>148387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88406"/>
          <a:ext cx="8382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6062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6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27635</xdr:rowOff>
    </xdr:from>
    <xdr:to>
      <xdr:col>24</xdr:col>
      <xdr:colOff>114300</xdr:colOff>
      <xdr:row>35</xdr:row>
      <xdr:rowOff>129235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137871</xdr:rowOff>
    </xdr:from>
    <xdr:to>
      <xdr:col>19</xdr:col>
      <xdr:colOff>177800</xdr:colOff>
      <xdr:row>33</xdr:row>
      <xdr:rowOff>148387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95721"/>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1118</xdr:rowOff>
    </xdr:from>
    <xdr:to>
      <xdr:col>20</xdr:col>
      <xdr:colOff>38100</xdr:colOff>
      <xdr:row>35</xdr:row>
      <xdr:rowOff>102718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93845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134214</xdr:rowOff>
    </xdr:from>
    <xdr:to>
      <xdr:col>15</xdr:col>
      <xdr:colOff>50800</xdr:colOff>
      <xdr:row>33</xdr:row>
      <xdr:rowOff>137871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620614"/>
          <a:ext cx="889000" cy="17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166167</xdr:rowOff>
    </xdr:from>
    <xdr:to>
      <xdr:col>15</xdr:col>
      <xdr:colOff>101600</xdr:colOff>
      <xdr:row>35</xdr:row>
      <xdr:rowOff>96317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87444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134214</xdr:rowOff>
    </xdr:from>
    <xdr:to>
      <xdr:col>10</xdr:col>
      <xdr:colOff>114300</xdr:colOff>
      <xdr:row>33</xdr:row>
      <xdr:rowOff>24028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620614"/>
          <a:ext cx="8890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157480</xdr:rowOff>
    </xdr:from>
    <xdr:to>
      <xdr:col>10</xdr:col>
      <xdr:colOff>165100</xdr:colOff>
      <xdr:row>35</xdr:row>
      <xdr:rowOff>87630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78757</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18491</xdr:rowOff>
    </xdr:from>
    <xdr:to>
      <xdr:col>6</xdr:col>
      <xdr:colOff>38100</xdr:colOff>
      <xdr:row>34</xdr:row>
      <xdr:rowOff>120091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111218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4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79756</xdr:rowOff>
    </xdr:from>
    <xdr:to>
      <xdr:col>24</xdr:col>
      <xdr:colOff>114300</xdr:colOff>
      <xdr:row>34</xdr:row>
      <xdr:rowOff>9906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102633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8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97587</xdr:rowOff>
    </xdr:from>
    <xdr:to>
      <xdr:col>20</xdr:col>
      <xdr:colOff>38100</xdr:colOff>
      <xdr:row>34</xdr:row>
      <xdr:rowOff>27737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5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44264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3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87071</xdr:rowOff>
    </xdr:from>
    <xdr:to>
      <xdr:col>15</xdr:col>
      <xdr:colOff>101600</xdr:colOff>
      <xdr:row>34</xdr:row>
      <xdr:rowOff>17221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33748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83414</xdr:rowOff>
    </xdr:from>
    <xdr:to>
      <xdr:col>10</xdr:col>
      <xdr:colOff>165100</xdr:colOff>
      <xdr:row>33</xdr:row>
      <xdr:rowOff>13564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56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30091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4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144678</xdr:rowOff>
    </xdr:from>
    <xdr:to>
      <xdr:col>6</xdr:col>
      <xdr:colOff>38100</xdr:colOff>
      <xdr:row>33</xdr:row>
      <xdr:rowOff>74828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63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91355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0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78239</xdr:rowOff>
    </xdr:from>
    <xdr:to>
      <xdr:col>24</xdr:col>
      <xdr:colOff>62865</xdr:colOff>
      <xdr:row>58</xdr:row>
      <xdr:rowOff>110309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822189"/>
          <a:ext cx="1270" cy="123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114136</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5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110309</xdr:rowOff>
    </xdr:from>
    <xdr:to>
      <xdr:col>24</xdr:col>
      <xdr:colOff>152400</xdr:colOff>
      <xdr:row>58</xdr:row>
      <xdr:rowOff>110309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54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24916</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597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105,264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78239</xdr:rowOff>
    </xdr:from>
    <xdr:to>
      <xdr:col>24</xdr:col>
      <xdr:colOff>152400</xdr:colOff>
      <xdr:row>51</xdr:row>
      <xdr:rowOff>78239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822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82615</xdr:rowOff>
    </xdr:from>
    <xdr:to>
      <xdr:col>24</xdr:col>
      <xdr:colOff>63500</xdr:colOff>
      <xdr:row>57</xdr:row>
      <xdr:rowOff>26722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683815"/>
          <a:ext cx="838200" cy="11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37462</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38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59035</xdr:rowOff>
    </xdr:from>
    <xdr:to>
      <xdr:col>24</xdr:col>
      <xdr:colOff>114300</xdr:colOff>
      <xdr:row>56</xdr:row>
      <xdr:rowOff>160635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6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41876</xdr:rowOff>
    </xdr:from>
    <xdr:to>
      <xdr:col>19</xdr:col>
      <xdr:colOff>177800</xdr:colOff>
      <xdr:row>57</xdr:row>
      <xdr:rowOff>26722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643076"/>
          <a:ext cx="889000" cy="15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125901</xdr:rowOff>
    </xdr:from>
    <xdr:to>
      <xdr:col>20</xdr:col>
      <xdr:colOff>38100</xdr:colOff>
      <xdr:row>57</xdr:row>
      <xdr:rowOff>56051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72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72578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50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11276</xdr:rowOff>
    </xdr:from>
    <xdr:to>
      <xdr:col>15</xdr:col>
      <xdr:colOff>50800</xdr:colOff>
      <xdr:row>56</xdr:row>
      <xdr:rowOff>41876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441026"/>
          <a:ext cx="889000" cy="20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94239</xdr:rowOff>
    </xdr:from>
    <xdr:to>
      <xdr:col>15</xdr:col>
      <xdr:colOff>101600</xdr:colOff>
      <xdr:row>57</xdr:row>
      <xdr:rowOff>24389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69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15516</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78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18020</xdr:rowOff>
    </xdr:from>
    <xdr:to>
      <xdr:col>10</xdr:col>
      <xdr:colOff>114300</xdr:colOff>
      <xdr:row>55</xdr:row>
      <xdr:rowOff>11276</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590520"/>
          <a:ext cx="889000" cy="85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110895</xdr:rowOff>
    </xdr:from>
    <xdr:to>
      <xdr:col>10</xdr:col>
      <xdr:colOff>165100</xdr:colOff>
      <xdr:row>57</xdr:row>
      <xdr:rowOff>41045</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1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32172</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80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29873</xdr:rowOff>
    </xdr:from>
    <xdr:to>
      <xdr:col>6</xdr:col>
      <xdr:colOff>38100</xdr:colOff>
      <xdr:row>56</xdr:row>
      <xdr:rowOff>131473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631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122600</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2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31815</xdr:rowOff>
    </xdr:from>
    <xdr:to>
      <xdr:col>24</xdr:col>
      <xdr:colOff>114300</xdr:colOff>
      <xdr:row>56</xdr:row>
      <xdr:rowOff>133415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63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54692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48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147372</xdr:rowOff>
    </xdr:from>
    <xdr:to>
      <xdr:col>20</xdr:col>
      <xdr:colOff>38100</xdr:colOff>
      <xdr:row>57</xdr:row>
      <xdr:rowOff>77522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4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68649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84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162526</xdr:rowOff>
    </xdr:from>
    <xdr:to>
      <xdr:col>15</xdr:col>
      <xdr:colOff>101600</xdr:colOff>
      <xdr:row>56</xdr:row>
      <xdr:rowOff>92676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59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109203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367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131926</xdr:rowOff>
    </xdr:from>
    <xdr:to>
      <xdr:col>10</xdr:col>
      <xdr:colOff>165100</xdr:colOff>
      <xdr:row>55</xdr:row>
      <xdr:rowOff>62076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39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78603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16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138670</xdr:rowOff>
    </xdr:from>
    <xdr:to>
      <xdr:col>6</xdr:col>
      <xdr:colOff>38100</xdr:colOff>
      <xdr:row>50</xdr:row>
      <xdr:rowOff>68820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53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85347</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1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58275</xdr:rowOff>
    </xdr:from>
    <xdr:to>
      <xdr:col>24</xdr:col>
      <xdr:colOff>62865</xdr:colOff>
      <xdr:row>78</xdr:row>
      <xdr:rowOff>128172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231225"/>
          <a:ext cx="1270" cy="1270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131999</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0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128172</xdr:rowOff>
    </xdr:from>
    <xdr:to>
      <xdr:col>24</xdr:col>
      <xdr:colOff>152400</xdr:colOff>
      <xdr:row>78</xdr:row>
      <xdr:rowOff>128172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0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4952</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2006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219,730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58275</xdr:rowOff>
    </xdr:from>
    <xdr:to>
      <xdr:col>24</xdr:col>
      <xdr:colOff>152400</xdr:colOff>
      <xdr:row>71</xdr:row>
      <xdr:rowOff>58275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23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114064</xdr:rowOff>
    </xdr:from>
    <xdr:to>
      <xdr:col>24</xdr:col>
      <xdr:colOff>63500</xdr:colOff>
      <xdr:row>76</xdr:row>
      <xdr:rowOff>65318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972814"/>
          <a:ext cx="838200" cy="12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70792</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7580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47915</xdr:rowOff>
    </xdr:from>
    <xdr:to>
      <xdr:col>24</xdr:col>
      <xdr:colOff>114300</xdr:colOff>
      <xdr:row>75</xdr:row>
      <xdr:rowOff>149515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65318</xdr:rowOff>
    </xdr:from>
    <xdr:to>
      <xdr:col>19</xdr:col>
      <xdr:colOff>177800</xdr:colOff>
      <xdr:row>76</xdr:row>
      <xdr:rowOff>97648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095518"/>
          <a:ext cx="889000" cy="3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110258</xdr:rowOff>
    </xdr:from>
    <xdr:to>
      <xdr:col>20</xdr:col>
      <xdr:colOff>38100</xdr:colOff>
      <xdr:row>76</xdr:row>
      <xdr:rowOff>40407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56935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74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97648</xdr:rowOff>
    </xdr:from>
    <xdr:to>
      <xdr:col>15</xdr:col>
      <xdr:colOff>50800</xdr:colOff>
      <xdr:row>76</xdr:row>
      <xdr:rowOff>103538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3127848"/>
          <a:ext cx="889000" cy="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114840</xdr:rowOff>
    </xdr:from>
    <xdr:to>
      <xdr:col>15</xdr:col>
      <xdr:colOff>101600</xdr:colOff>
      <xdr:row>76</xdr:row>
      <xdr:rowOff>44990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61517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74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103538</xdr:rowOff>
    </xdr:from>
    <xdr:to>
      <xdr:col>10</xdr:col>
      <xdr:colOff>114300</xdr:colOff>
      <xdr:row>76</xdr:row>
      <xdr:rowOff>123371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133738"/>
          <a:ext cx="889000" cy="1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149163</xdr:rowOff>
    </xdr:from>
    <xdr:to>
      <xdr:col>10</xdr:col>
      <xdr:colOff>165100</xdr:colOff>
      <xdr:row>76</xdr:row>
      <xdr:rowOff>79313</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95840</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783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6429</xdr:rowOff>
    </xdr:from>
    <xdr:to>
      <xdr:col>6</xdr:col>
      <xdr:colOff>38100</xdr:colOff>
      <xdr:row>76</xdr:row>
      <xdr:rowOff>108029</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03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124557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28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63264</xdr:rowOff>
    </xdr:from>
    <xdr:to>
      <xdr:col>24</xdr:col>
      <xdr:colOff>114300</xdr:colOff>
      <xdr:row>75</xdr:row>
      <xdr:rowOff>164864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92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41691</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90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14518</xdr:rowOff>
    </xdr:from>
    <xdr:to>
      <xdr:col>20</xdr:col>
      <xdr:colOff>38100</xdr:colOff>
      <xdr:row>76</xdr:row>
      <xdr:rowOff>116118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04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107245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137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46848</xdr:rowOff>
    </xdr:from>
    <xdr:to>
      <xdr:col>15</xdr:col>
      <xdr:colOff>101600</xdr:colOff>
      <xdr:row>76</xdr:row>
      <xdr:rowOff>148448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07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139575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169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52738</xdr:rowOff>
    </xdr:from>
    <xdr:to>
      <xdr:col>10</xdr:col>
      <xdr:colOff>165100</xdr:colOff>
      <xdr:row>76</xdr:row>
      <xdr:rowOff>154338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08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145465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17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72571</xdr:rowOff>
    </xdr:from>
    <xdr:to>
      <xdr:col>6</xdr:col>
      <xdr:colOff>38100</xdr:colOff>
      <xdr:row>77</xdr:row>
      <xdr:rowOff>2721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1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165298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19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164716</xdr:rowOff>
    </xdr:from>
    <xdr:to>
      <xdr:col>24</xdr:col>
      <xdr:colOff>62865</xdr:colOff>
      <xdr:row>99</xdr:row>
      <xdr:rowOff>124940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95216"/>
          <a:ext cx="1270" cy="1503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128767</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10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124940</xdr:rowOff>
    </xdr:from>
    <xdr:to>
      <xdr:col>24</xdr:col>
      <xdr:colOff>152400</xdr:colOff>
      <xdr:row>99</xdr:row>
      <xdr:rowOff>124940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9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111393</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7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110,468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164716</xdr:rowOff>
    </xdr:from>
    <xdr:to>
      <xdr:col>24</xdr:col>
      <xdr:colOff>152400</xdr:colOff>
      <xdr:row>90</xdr:row>
      <xdr:rowOff>164716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21106</xdr:rowOff>
    </xdr:from>
    <xdr:to>
      <xdr:col>24</xdr:col>
      <xdr:colOff>63500</xdr:colOff>
      <xdr:row>98</xdr:row>
      <xdr:rowOff>97148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823206"/>
          <a:ext cx="838200" cy="7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39442</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670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16565</xdr:rowOff>
    </xdr:from>
    <xdr:to>
      <xdr:col>24</xdr:col>
      <xdr:colOff>114300</xdr:colOff>
      <xdr:row>98</xdr:row>
      <xdr:rowOff>118165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81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21106</xdr:rowOff>
    </xdr:from>
    <xdr:to>
      <xdr:col>19</xdr:col>
      <xdr:colOff>177800</xdr:colOff>
      <xdr:row>98</xdr:row>
      <xdr:rowOff>76688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823206"/>
          <a:ext cx="889000" cy="5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34592</xdr:rowOff>
    </xdr:from>
    <xdr:to>
      <xdr:col>20</xdr:col>
      <xdr:colOff>38100</xdr:colOff>
      <xdr:row>98</xdr:row>
      <xdr:rowOff>136192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83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127319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92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76688</xdr:rowOff>
    </xdr:from>
    <xdr:to>
      <xdr:col>15</xdr:col>
      <xdr:colOff>50800</xdr:colOff>
      <xdr:row>98</xdr:row>
      <xdr:rowOff>101704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878788"/>
          <a:ext cx="889000" cy="2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1265</xdr:rowOff>
    </xdr:from>
    <xdr:to>
      <xdr:col>15</xdr:col>
      <xdr:colOff>101600</xdr:colOff>
      <xdr:row>98</xdr:row>
      <xdr:rowOff>102865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80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119392</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57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49550</xdr:rowOff>
    </xdr:from>
    <xdr:to>
      <xdr:col>10</xdr:col>
      <xdr:colOff>114300</xdr:colOff>
      <xdr:row>98</xdr:row>
      <xdr:rowOff>101704</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a:off x="1130300" y="16851650"/>
          <a:ext cx="889000" cy="5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170968</xdr:rowOff>
    </xdr:from>
    <xdr:to>
      <xdr:col>10</xdr:col>
      <xdr:colOff>165100</xdr:colOff>
      <xdr:row>98</xdr:row>
      <xdr:rowOff>101118</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80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117645</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57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31228</xdr:rowOff>
    </xdr:from>
    <xdr:to>
      <xdr:col>6</xdr:col>
      <xdr:colOff>38100</xdr:colOff>
      <xdr:row>98</xdr:row>
      <xdr:rowOff>132828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83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123955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92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46348</xdr:rowOff>
    </xdr:from>
    <xdr:to>
      <xdr:col>24</xdr:col>
      <xdr:colOff>114300</xdr:colOff>
      <xdr:row>98</xdr:row>
      <xdr:rowOff>147948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84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24775</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82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141756</xdr:rowOff>
    </xdr:from>
    <xdr:to>
      <xdr:col>20</xdr:col>
      <xdr:colOff>38100</xdr:colOff>
      <xdr:row>98</xdr:row>
      <xdr:rowOff>71906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77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88433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54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25888</xdr:rowOff>
    </xdr:from>
    <xdr:to>
      <xdr:col>15</xdr:col>
      <xdr:colOff>101600</xdr:colOff>
      <xdr:row>98</xdr:row>
      <xdr:rowOff>127488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82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118615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92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50904</xdr:rowOff>
    </xdr:from>
    <xdr:to>
      <xdr:col>10</xdr:col>
      <xdr:colOff>165100</xdr:colOff>
      <xdr:row>98</xdr:row>
      <xdr:rowOff>152504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85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143631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94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170200</xdr:rowOff>
    </xdr:from>
    <xdr:to>
      <xdr:col>6</xdr:col>
      <xdr:colOff>38100</xdr:colOff>
      <xdr:row>98</xdr:row>
      <xdr:rowOff>100350</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116877</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57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85979</xdr:rowOff>
    </xdr:from>
    <xdr:to>
      <xdr:col>54</xdr:col>
      <xdr:colOff>189865</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29479"/>
          <a:ext cx="1270" cy="1501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32656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0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85979</xdr:rowOff>
    </xdr:from>
    <xdr:to>
      <xdr:col>55</xdr:col>
      <xdr:colOff>88900</xdr:colOff>
      <xdr:row>30</xdr:row>
      <xdr:rowOff>85979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29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28067</xdr:rowOff>
    </xdr:from>
    <xdr:to>
      <xdr:col>55</xdr:col>
      <xdr:colOff>0</xdr:colOff>
      <xdr:row>36</xdr:row>
      <xdr:rowOff>37211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200267"/>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77995</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421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13970</xdr:rowOff>
    </xdr:from>
    <xdr:to>
      <xdr:col>50</xdr:col>
      <xdr:colOff>114300</xdr:colOff>
      <xdr:row>36</xdr:row>
      <xdr:rowOff>37211</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186170"/>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96901</xdr:rowOff>
    </xdr:from>
    <xdr:to>
      <xdr:col>50</xdr:col>
      <xdr:colOff>165100</xdr:colOff>
      <xdr:row>38</xdr:row>
      <xdr:rowOff>27051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18178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142367</xdr:rowOff>
    </xdr:from>
    <xdr:to>
      <xdr:col>45</xdr:col>
      <xdr:colOff>177800</xdr:colOff>
      <xdr:row>36</xdr:row>
      <xdr:rowOff>13970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143117"/>
          <a:ext cx="8890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58801</xdr:rowOff>
    </xdr:from>
    <xdr:to>
      <xdr:col>46</xdr:col>
      <xdr:colOff>38100</xdr:colOff>
      <xdr:row>37</xdr:row>
      <xdr:rowOff>160401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151528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148844</xdr:rowOff>
    </xdr:from>
    <xdr:to>
      <xdr:col>41</xdr:col>
      <xdr:colOff>50800</xdr:colOff>
      <xdr:row>35</xdr:row>
      <xdr:rowOff>142367</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5292344"/>
          <a:ext cx="889000" cy="85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72517</xdr:rowOff>
    </xdr:from>
    <xdr:to>
      <xdr:col>41</xdr:col>
      <xdr:colOff>101600</xdr:colOff>
      <xdr:row>38</xdr:row>
      <xdr:rowOff>2667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165244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67945</xdr:rowOff>
    </xdr:from>
    <xdr:to>
      <xdr:col>36</xdr:col>
      <xdr:colOff>165100</xdr:colOff>
      <xdr:row>37</xdr:row>
      <xdr:rowOff>169545</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41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160672</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504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148717</xdr:rowOff>
    </xdr:from>
    <xdr:to>
      <xdr:col>55</xdr:col>
      <xdr:colOff>50800</xdr:colOff>
      <xdr:row>36</xdr:row>
      <xdr:rowOff>78867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14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144</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000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157861</xdr:rowOff>
    </xdr:from>
    <xdr:to>
      <xdr:col>50</xdr:col>
      <xdr:colOff>165100</xdr:colOff>
      <xdr:row>36</xdr:row>
      <xdr:rowOff>88011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1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104538</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93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134620</xdr:rowOff>
    </xdr:from>
    <xdr:to>
      <xdr:col>46</xdr:col>
      <xdr:colOff>38100</xdr:colOff>
      <xdr:row>36</xdr:row>
      <xdr:rowOff>64770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13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81297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91567</xdr:rowOff>
    </xdr:from>
    <xdr:to>
      <xdr:col>41</xdr:col>
      <xdr:colOff>101600</xdr:colOff>
      <xdr:row>36</xdr:row>
      <xdr:rowOff>21717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09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38244</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86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98044</xdr:rowOff>
    </xdr:from>
    <xdr:to>
      <xdr:col>36</xdr:col>
      <xdr:colOff>165100</xdr:colOff>
      <xdr:row>31</xdr:row>
      <xdr:rowOff>28194</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24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44721</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01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62090</xdr:rowOff>
    </xdr:from>
    <xdr:to>
      <xdr:col>54</xdr:col>
      <xdr:colOff>189865</xdr:colOff>
      <xdr:row>59</xdr:row>
      <xdr:rowOff>40525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9148940"/>
          <a:ext cx="1270" cy="1007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44352</xdr:rowOff>
    </xdr:from>
    <xdr:ext cx="378565"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159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40525</xdr:rowOff>
    </xdr:from>
    <xdr:to>
      <xdr:col>55</xdr:col>
      <xdr:colOff>88900</xdr:colOff>
      <xdr:row>59</xdr:row>
      <xdr:rowOff>40525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156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8767</xdr:rowOff>
    </xdr:from>
    <xdr:ext cx="534377"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92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53</xdr:row>
      <xdr:rowOff>62090</xdr:rowOff>
    </xdr:from>
    <xdr:to>
      <xdr:col>55</xdr:col>
      <xdr:colOff>88900</xdr:colOff>
      <xdr:row>53</xdr:row>
      <xdr:rowOff>62090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914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150305</xdr:rowOff>
    </xdr:from>
    <xdr:to>
      <xdr:col>55</xdr:col>
      <xdr:colOff>0</xdr:colOff>
      <xdr:row>57</xdr:row>
      <xdr:rowOff>166662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922955"/>
          <a:ext cx="838200" cy="1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66324</xdr:rowOff>
    </xdr:from>
    <xdr:ext cx="469744"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100104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87897</xdr:rowOff>
    </xdr:from>
    <xdr:to>
      <xdr:col>55</xdr:col>
      <xdr:colOff>50800</xdr:colOff>
      <xdr:row>59</xdr:row>
      <xdr:rowOff>18047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1003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67767</xdr:rowOff>
    </xdr:from>
    <xdr:to>
      <xdr:col>50</xdr:col>
      <xdr:colOff>114300</xdr:colOff>
      <xdr:row>57</xdr:row>
      <xdr:rowOff>150305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8750300" y="9326067"/>
          <a:ext cx="889000" cy="59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89839</xdr:rowOff>
    </xdr:from>
    <xdr:to>
      <xdr:col>50</xdr:col>
      <xdr:colOff>165100</xdr:colOff>
      <xdr:row>59</xdr:row>
      <xdr:rowOff>19989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1003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11116</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04428" y="1012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67767</xdr:rowOff>
    </xdr:from>
    <xdr:to>
      <xdr:col>45</xdr:col>
      <xdr:colOff>177800</xdr:colOff>
      <xdr:row>54</xdr:row>
      <xdr:rowOff>142875</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326067"/>
          <a:ext cx="889000" cy="7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91783</xdr:rowOff>
    </xdr:from>
    <xdr:to>
      <xdr:col>46</xdr:col>
      <xdr:colOff>38100</xdr:colOff>
      <xdr:row>59</xdr:row>
      <xdr:rowOff>21933</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100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13060</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15428" y="10128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4979</xdr:rowOff>
    </xdr:from>
    <xdr:to>
      <xdr:col>41</xdr:col>
      <xdr:colOff>50800</xdr:colOff>
      <xdr:row>54</xdr:row>
      <xdr:rowOff>142875</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8577479"/>
          <a:ext cx="889000" cy="82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91719</xdr:rowOff>
    </xdr:from>
    <xdr:to>
      <xdr:col>41</xdr:col>
      <xdr:colOff>101600</xdr:colOff>
      <xdr:row>59</xdr:row>
      <xdr:rowOff>21869</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1003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12996</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26428" y="1012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86513</xdr:rowOff>
    </xdr:from>
    <xdr:to>
      <xdr:col>36</xdr:col>
      <xdr:colOff>165100</xdr:colOff>
      <xdr:row>59</xdr:row>
      <xdr:rowOff>16663</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7790</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37428" y="10123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115862</xdr:rowOff>
    </xdr:from>
    <xdr:to>
      <xdr:col>55</xdr:col>
      <xdr:colOff>50800</xdr:colOff>
      <xdr:row>58</xdr:row>
      <xdr:rowOff>46012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88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138739</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73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99505</xdr:rowOff>
    </xdr:from>
    <xdr:to>
      <xdr:col>50</xdr:col>
      <xdr:colOff>165100</xdr:colOff>
      <xdr:row>58</xdr:row>
      <xdr:rowOff>29655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87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46182</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64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16967</xdr:rowOff>
    </xdr:from>
    <xdr:to>
      <xdr:col>46</xdr:col>
      <xdr:colOff>38100</xdr:colOff>
      <xdr:row>54</xdr:row>
      <xdr:rowOff>118567</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27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135094</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05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92075</xdr:rowOff>
    </xdr:from>
    <xdr:to>
      <xdr:col>41</xdr:col>
      <xdr:colOff>101600</xdr:colOff>
      <xdr:row>55</xdr:row>
      <xdr:rowOff>22225</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35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38752</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12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49</xdr:row>
      <xdr:rowOff>125629</xdr:rowOff>
    </xdr:from>
    <xdr:to>
      <xdr:col>36</xdr:col>
      <xdr:colOff>165100</xdr:colOff>
      <xdr:row>50</xdr:row>
      <xdr:rowOff>55779</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852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48</xdr:row>
      <xdr:rowOff>72306</xdr:rowOff>
    </xdr:from>
    <xdr:ext cx="599010"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672795" y="830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a:extLst>
            <a:ext uri="{FF2B5EF4-FFF2-40B4-BE49-F238E27FC236}">
              <a16:creationId xmlns:a16="http://schemas.microsoft.com/office/drawing/2014/main" id="{00000000-0008-0000-07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20447</xdr:rowOff>
    </xdr:from>
    <xdr:to>
      <xdr:col>54</xdr:col>
      <xdr:colOff>189865</xdr:colOff>
      <xdr:row>79</xdr:row>
      <xdr:rowOff>15190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10475595" y="12193397"/>
          <a:ext cx="1270" cy="1366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19017</xdr:rowOff>
    </xdr:from>
    <xdr:ext cx="378565" cy="259045"/>
    <xdr:sp macro="" textlink="">
      <xdr:nvSpPr>
        <xdr:cNvPr id="406" name="商工費最小値テキスト">
          <a:extLst>
            <a:ext uri="{FF2B5EF4-FFF2-40B4-BE49-F238E27FC236}">
              <a16:creationId xmlns:a16="http://schemas.microsoft.com/office/drawing/2014/main" id="{00000000-0008-0000-0700-000096010000}"/>
            </a:ext>
          </a:extLst>
        </xdr:cNvPr>
        <xdr:cNvSpPr txBox="1"/>
      </xdr:nvSpPr>
      <xdr:spPr>
        <a:xfrm>
          <a:off x="10528300" y="13563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15190</xdr:rowOff>
    </xdr:from>
    <xdr:to>
      <xdr:col>55</xdr:col>
      <xdr:colOff>88900</xdr:colOff>
      <xdr:row>79</xdr:row>
      <xdr:rowOff>15190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355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138574</xdr:rowOff>
    </xdr:from>
    <xdr:ext cx="534377" cy="259045"/>
    <xdr:sp macro="" textlink="">
      <xdr:nvSpPr>
        <xdr:cNvPr id="408" name="商工費最大値テキスト">
          <a:extLst>
            <a:ext uri="{FF2B5EF4-FFF2-40B4-BE49-F238E27FC236}">
              <a16:creationId xmlns:a16="http://schemas.microsoft.com/office/drawing/2014/main" id="{00000000-0008-0000-0700-000098010000}"/>
            </a:ext>
          </a:extLst>
        </xdr:cNvPr>
        <xdr:cNvSpPr txBox="1"/>
      </xdr:nvSpPr>
      <xdr:spPr>
        <a:xfrm>
          <a:off x="10528300" y="1196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20447</xdr:rowOff>
    </xdr:from>
    <xdr:to>
      <xdr:col>55</xdr:col>
      <xdr:colOff>88900</xdr:colOff>
      <xdr:row>71</xdr:row>
      <xdr:rowOff>20447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219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98590</xdr:rowOff>
    </xdr:from>
    <xdr:to>
      <xdr:col>55</xdr:col>
      <xdr:colOff>0</xdr:colOff>
      <xdr:row>76</xdr:row>
      <xdr:rowOff>67233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9639300" y="12957340"/>
          <a:ext cx="838200" cy="14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47134</xdr:rowOff>
    </xdr:from>
    <xdr:ext cx="469744" cy="259045"/>
    <xdr:sp macro="" textlink="">
      <xdr:nvSpPr>
        <xdr:cNvPr id="411" name="商工費平均値テキスト">
          <a:extLst>
            <a:ext uri="{FF2B5EF4-FFF2-40B4-BE49-F238E27FC236}">
              <a16:creationId xmlns:a16="http://schemas.microsoft.com/office/drawing/2014/main" id="{00000000-0008-0000-0700-00009B010000}"/>
            </a:ext>
          </a:extLst>
        </xdr:cNvPr>
        <xdr:cNvSpPr txBox="1"/>
      </xdr:nvSpPr>
      <xdr:spPr>
        <a:xfrm>
          <a:off x="10528300" y="13248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68707</xdr:rowOff>
    </xdr:from>
    <xdr:to>
      <xdr:col>55</xdr:col>
      <xdr:colOff>50800</xdr:colOff>
      <xdr:row>77</xdr:row>
      <xdr:rowOff>170307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104267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36564</xdr:rowOff>
    </xdr:from>
    <xdr:to>
      <xdr:col>50</xdr:col>
      <xdr:colOff>114300</xdr:colOff>
      <xdr:row>76</xdr:row>
      <xdr:rowOff>67233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8750300" y="13066764"/>
          <a:ext cx="889000" cy="3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101664</xdr:rowOff>
    </xdr:from>
    <xdr:to>
      <xdr:col>50</xdr:col>
      <xdr:colOff>165100</xdr:colOff>
      <xdr:row>78</xdr:row>
      <xdr:rowOff>31814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9588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22941</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04428" y="1339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36564</xdr:rowOff>
    </xdr:from>
    <xdr:to>
      <xdr:col>45</xdr:col>
      <xdr:colOff>177800</xdr:colOff>
      <xdr:row>76</xdr:row>
      <xdr:rowOff>45250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7861300" y="13066764"/>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102312</xdr:rowOff>
    </xdr:from>
    <xdr:to>
      <xdr:col>46</xdr:col>
      <xdr:colOff>38100</xdr:colOff>
      <xdr:row>78</xdr:row>
      <xdr:rowOff>32462</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99500" y="1330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23589</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15428" y="13396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45250</xdr:rowOff>
    </xdr:from>
    <xdr:to>
      <xdr:col>41</xdr:col>
      <xdr:colOff>50800</xdr:colOff>
      <xdr:row>76</xdr:row>
      <xdr:rowOff>64072</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6972300" y="13075450"/>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98997</xdr:rowOff>
    </xdr:from>
    <xdr:to>
      <xdr:col>41</xdr:col>
      <xdr:colOff>101600</xdr:colOff>
      <xdr:row>78</xdr:row>
      <xdr:rowOff>29147</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10500" y="1330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20274</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26428" y="13393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99910</xdr:rowOff>
    </xdr:from>
    <xdr:to>
      <xdr:col>36</xdr:col>
      <xdr:colOff>165100</xdr:colOff>
      <xdr:row>78</xdr:row>
      <xdr:rowOff>30060</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6921500" y="133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21187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37428" y="1339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47790</xdr:rowOff>
    </xdr:from>
    <xdr:to>
      <xdr:col>55</xdr:col>
      <xdr:colOff>50800</xdr:colOff>
      <xdr:row>75</xdr:row>
      <xdr:rowOff>149389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10426700" y="129065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70667</xdr:rowOff>
    </xdr:from>
    <xdr:ext cx="534377" cy="259045"/>
    <xdr:sp macro="" textlink="">
      <xdr:nvSpPr>
        <xdr:cNvPr id="430" name="商工費該当値テキスト">
          <a:extLst>
            <a:ext uri="{FF2B5EF4-FFF2-40B4-BE49-F238E27FC236}">
              <a16:creationId xmlns:a16="http://schemas.microsoft.com/office/drawing/2014/main" id="{00000000-0008-0000-0700-0000AE010000}"/>
            </a:ext>
          </a:extLst>
        </xdr:cNvPr>
        <xdr:cNvSpPr txBox="1"/>
      </xdr:nvSpPr>
      <xdr:spPr>
        <a:xfrm>
          <a:off x="10528300" y="1275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16433</xdr:rowOff>
    </xdr:from>
    <xdr:to>
      <xdr:col>50</xdr:col>
      <xdr:colOff>165100</xdr:colOff>
      <xdr:row>76</xdr:row>
      <xdr:rowOff>118033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9588500" y="1304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134561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9372111" y="128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157214</xdr:rowOff>
    </xdr:from>
    <xdr:to>
      <xdr:col>46</xdr:col>
      <xdr:colOff>38100</xdr:colOff>
      <xdr:row>76</xdr:row>
      <xdr:rowOff>87364</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8699500" y="1301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103891</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8483111" y="12791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165900</xdr:rowOff>
    </xdr:from>
    <xdr:to>
      <xdr:col>41</xdr:col>
      <xdr:colOff>101600</xdr:colOff>
      <xdr:row>76</xdr:row>
      <xdr:rowOff>96050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7810500" y="130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112577</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7594111" y="1279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13272</xdr:rowOff>
    </xdr:from>
    <xdr:to>
      <xdr:col>36</xdr:col>
      <xdr:colOff>165100</xdr:colOff>
      <xdr:row>76</xdr:row>
      <xdr:rowOff>114872</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6921500" y="130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131398</xdr:rowOff>
    </xdr:from>
    <xdr:ext cx="534377"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705111" y="128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93</xdr:row>
      <xdr:rowOff>103119</xdr:rowOff>
    </xdr:from>
    <xdr:to>
      <xdr:col>54</xdr:col>
      <xdr:colOff>189865</xdr:colOff>
      <xdr:row>98</xdr:row>
      <xdr:rowOff>64610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6047969"/>
          <a:ext cx="1270" cy="81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68437</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7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64610</xdr:rowOff>
    </xdr:from>
    <xdr:to>
      <xdr:col>55</xdr:col>
      <xdr:colOff>88900</xdr:colOff>
      <xdr:row>98</xdr:row>
      <xdr:rowOff>64610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6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49796</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82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93</xdr:row>
      <xdr:rowOff>103119</xdr:rowOff>
    </xdr:from>
    <xdr:to>
      <xdr:col>55</xdr:col>
      <xdr:colOff>88900</xdr:colOff>
      <xdr:row>93</xdr:row>
      <xdr:rowOff>103119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047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170461</xdr:rowOff>
    </xdr:from>
    <xdr:to>
      <xdr:col>55</xdr:col>
      <xdr:colOff>0</xdr:colOff>
      <xdr:row>97</xdr:row>
      <xdr:rowOff>5955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629661"/>
          <a:ext cx="838200" cy="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64140</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694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85713</xdr:rowOff>
    </xdr:from>
    <xdr:to>
      <xdr:col>55</xdr:col>
      <xdr:colOff>50800</xdr:colOff>
      <xdr:row>98</xdr:row>
      <xdr:rowOff>15863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71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90793</xdr:rowOff>
    </xdr:from>
    <xdr:to>
      <xdr:col>50</xdr:col>
      <xdr:colOff>114300</xdr:colOff>
      <xdr:row>97</xdr:row>
      <xdr:rowOff>5955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549993"/>
          <a:ext cx="889000" cy="8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87044</xdr:rowOff>
    </xdr:from>
    <xdr:to>
      <xdr:col>50</xdr:col>
      <xdr:colOff>165100</xdr:colOff>
      <xdr:row>98</xdr:row>
      <xdr:rowOff>17194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717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8321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81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93019</xdr:rowOff>
    </xdr:from>
    <xdr:to>
      <xdr:col>45</xdr:col>
      <xdr:colOff>177800</xdr:colOff>
      <xdr:row>96</xdr:row>
      <xdr:rowOff>90793</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5694969"/>
          <a:ext cx="889000" cy="85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79949</xdr:rowOff>
    </xdr:from>
    <xdr:to>
      <xdr:col>46</xdr:col>
      <xdr:colOff>38100</xdr:colOff>
      <xdr:row>98</xdr:row>
      <xdr:rowOff>10099</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71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1226</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80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93019</xdr:rowOff>
    </xdr:from>
    <xdr:to>
      <xdr:col>41</xdr:col>
      <xdr:colOff>50800</xdr:colOff>
      <xdr:row>92</xdr:row>
      <xdr:rowOff>125037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5694969"/>
          <a:ext cx="889000" cy="20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85375</xdr:rowOff>
    </xdr:from>
    <xdr:to>
      <xdr:col>41</xdr:col>
      <xdr:colOff>101600</xdr:colOff>
      <xdr:row>98</xdr:row>
      <xdr:rowOff>15525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71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6652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80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71952</xdr:rowOff>
    </xdr:from>
    <xdr:to>
      <xdr:col>36</xdr:col>
      <xdr:colOff>165100</xdr:colOff>
      <xdr:row>98</xdr:row>
      <xdr:rowOff>2102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164679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79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119661</xdr:rowOff>
    </xdr:from>
    <xdr:to>
      <xdr:col>55</xdr:col>
      <xdr:colOff>50800</xdr:colOff>
      <xdr:row>97</xdr:row>
      <xdr:rowOff>49811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7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142538</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43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126605</xdr:rowOff>
    </xdr:from>
    <xdr:to>
      <xdr:col>50</xdr:col>
      <xdr:colOff>165100</xdr:colOff>
      <xdr:row>97</xdr:row>
      <xdr:rowOff>56755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73282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36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39993</xdr:rowOff>
    </xdr:from>
    <xdr:to>
      <xdr:col>46</xdr:col>
      <xdr:colOff>38100</xdr:colOff>
      <xdr:row>96</xdr:row>
      <xdr:rowOff>141593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158120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27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42219</xdr:rowOff>
    </xdr:from>
    <xdr:to>
      <xdr:col>41</xdr:col>
      <xdr:colOff>101600</xdr:colOff>
      <xdr:row>91</xdr:row>
      <xdr:rowOff>143819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56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160346</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61795" y="1541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74237</xdr:rowOff>
    </xdr:from>
    <xdr:to>
      <xdr:col>36</xdr:col>
      <xdr:colOff>165100</xdr:colOff>
      <xdr:row>93</xdr:row>
      <xdr:rowOff>4387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58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20914</xdr:rowOff>
    </xdr:from>
    <xdr:ext cx="599010"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672795" y="15622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15570</xdr:rowOff>
    </xdr:from>
    <xdr:to>
      <xdr:col>85</xdr:col>
      <xdr:colOff>126364</xdr:colOff>
      <xdr:row>39</xdr:row>
      <xdr:rowOff>2540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30520"/>
          <a:ext cx="1269" cy="1358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6367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9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2540</xdr:rowOff>
    </xdr:from>
    <xdr:to>
      <xdr:col>86</xdr:col>
      <xdr:colOff>25400</xdr:colOff>
      <xdr:row>39</xdr:row>
      <xdr:rowOff>2540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133697</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0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15570</xdr:rowOff>
    </xdr:from>
    <xdr:to>
      <xdr:col>86</xdr:col>
      <xdr:colOff>25400</xdr:colOff>
      <xdr:row>31</xdr:row>
      <xdr:rowOff>15570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159862</xdr:rowOff>
    </xdr:from>
    <xdr:to>
      <xdr:col>85</xdr:col>
      <xdr:colOff>127000</xdr:colOff>
      <xdr:row>38</xdr:row>
      <xdr:rowOff>28875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503512"/>
          <a:ext cx="838200" cy="4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58788</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30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35911</xdr:rowOff>
    </xdr:from>
    <xdr:to>
      <xdr:col>85</xdr:col>
      <xdr:colOff>177800</xdr:colOff>
      <xdr:row>37</xdr:row>
      <xdr:rowOff>137511</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28875</xdr:rowOff>
    </xdr:from>
    <xdr:to>
      <xdr:col>81</xdr:col>
      <xdr:colOff>50800</xdr:colOff>
      <xdr:row>38</xdr:row>
      <xdr:rowOff>56627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43975"/>
          <a:ext cx="889000" cy="2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62382</xdr:rowOff>
    </xdr:from>
    <xdr:to>
      <xdr:col>81</xdr:col>
      <xdr:colOff>101600</xdr:colOff>
      <xdr:row>37</xdr:row>
      <xdr:rowOff>163982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9059</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14153</xdr:rowOff>
    </xdr:from>
    <xdr:to>
      <xdr:col>76</xdr:col>
      <xdr:colOff>114300</xdr:colOff>
      <xdr:row>38</xdr:row>
      <xdr:rowOff>56627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529253"/>
          <a:ext cx="889000" cy="4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43546</xdr:rowOff>
    </xdr:from>
    <xdr:to>
      <xdr:col>76</xdr:col>
      <xdr:colOff>165100</xdr:colOff>
      <xdr:row>37</xdr:row>
      <xdr:rowOff>145146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161673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14153</xdr:rowOff>
    </xdr:from>
    <xdr:to>
      <xdr:col>71</xdr:col>
      <xdr:colOff>177800</xdr:colOff>
      <xdr:row>38</xdr:row>
      <xdr:rowOff>26635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529253"/>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55525</xdr:rowOff>
    </xdr:from>
    <xdr:to>
      <xdr:col>72</xdr:col>
      <xdr:colOff>38100</xdr:colOff>
      <xdr:row>37</xdr:row>
      <xdr:rowOff>157125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2202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17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80487</xdr:rowOff>
    </xdr:from>
    <xdr:to>
      <xdr:col>67</xdr:col>
      <xdr:colOff>101600</xdr:colOff>
      <xdr:row>38</xdr:row>
      <xdr:rowOff>10637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2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27164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19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109062</xdr:rowOff>
    </xdr:from>
    <xdr:to>
      <xdr:col>85</xdr:col>
      <xdr:colOff>177800</xdr:colOff>
      <xdr:row>38</xdr:row>
      <xdr:rowOff>39212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5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87489</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149525</xdr:rowOff>
    </xdr:from>
    <xdr:to>
      <xdr:col>81</xdr:col>
      <xdr:colOff>101600</xdr:colOff>
      <xdr:row>38</xdr:row>
      <xdr:rowOff>79674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931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70802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8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5827</xdr:rowOff>
    </xdr:from>
    <xdr:to>
      <xdr:col>76</xdr:col>
      <xdr:colOff>165100</xdr:colOff>
      <xdr:row>38</xdr:row>
      <xdr:rowOff>107427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2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98554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61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134803</xdr:rowOff>
    </xdr:from>
    <xdr:to>
      <xdr:col>72</xdr:col>
      <xdr:colOff>38100</xdr:colOff>
      <xdr:row>38</xdr:row>
      <xdr:rowOff>64953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56080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7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147284</xdr:rowOff>
    </xdr:from>
    <xdr:to>
      <xdr:col>67</xdr:col>
      <xdr:colOff>101600</xdr:colOff>
      <xdr:row>38</xdr:row>
      <xdr:rowOff>77434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9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68562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8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50736</xdr:rowOff>
    </xdr:from>
    <xdr:to>
      <xdr:col>85</xdr:col>
      <xdr:colOff>126364</xdr:colOff>
      <xdr:row>58</xdr:row>
      <xdr:rowOff>126974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23236"/>
          <a:ext cx="1269" cy="1447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130801</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7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126974</xdr:rowOff>
    </xdr:from>
    <xdr:to>
      <xdr:col>86</xdr:col>
      <xdr:colOff>25400</xdr:colOff>
      <xdr:row>58</xdr:row>
      <xdr:rowOff>126974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7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168863</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9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100,670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50736</xdr:rowOff>
    </xdr:from>
    <xdr:to>
      <xdr:col>86</xdr:col>
      <xdr:colOff>25400</xdr:colOff>
      <xdr:row>50</xdr:row>
      <xdr:rowOff>50736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23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157111</xdr:rowOff>
    </xdr:from>
    <xdr:to>
      <xdr:col>85</xdr:col>
      <xdr:colOff>127000</xdr:colOff>
      <xdr:row>58</xdr:row>
      <xdr:rowOff>6579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758311"/>
          <a:ext cx="838200" cy="19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24661</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54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1784</xdr:rowOff>
    </xdr:from>
    <xdr:to>
      <xdr:col>85</xdr:col>
      <xdr:colOff>177800</xdr:colOff>
      <xdr:row>56</xdr:row>
      <xdr:rowOff>103384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6579</xdr:rowOff>
    </xdr:from>
    <xdr:to>
      <xdr:col>81</xdr:col>
      <xdr:colOff>50800</xdr:colOff>
      <xdr:row>58</xdr:row>
      <xdr:rowOff>80721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950679"/>
          <a:ext cx="889000" cy="7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59677</xdr:rowOff>
    </xdr:from>
    <xdr:to>
      <xdr:col>81</xdr:col>
      <xdr:colOff>101600</xdr:colOff>
      <xdr:row>56</xdr:row>
      <xdr:rowOff>161277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6354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71063</xdr:rowOff>
    </xdr:from>
    <xdr:to>
      <xdr:col>76</xdr:col>
      <xdr:colOff>114300</xdr:colOff>
      <xdr:row>58</xdr:row>
      <xdr:rowOff>80721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10015163"/>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79890</xdr:rowOff>
    </xdr:from>
    <xdr:to>
      <xdr:col>76</xdr:col>
      <xdr:colOff>165100</xdr:colOff>
      <xdr:row>57</xdr:row>
      <xdr:rowOff>10040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26567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4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71063</xdr:rowOff>
    </xdr:from>
    <xdr:to>
      <xdr:col>71</xdr:col>
      <xdr:colOff>177800</xdr:colOff>
      <xdr:row>58</xdr:row>
      <xdr:rowOff>136537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10015163"/>
          <a:ext cx="889000" cy="6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109703</xdr:rowOff>
    </xdr:from>
    <xdr:to>
      <xdr:col>72</xdr:col>
      <xdr:colOff>38100</xdr:colOff>
      <xdr:row>57</xdr:row>
      <xdr:rowOff>39853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56380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48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90748</xdr:rowOff>
    </xdr:from>
    <xdr:to>
      <xdr:col>67</xdr:col>
      <xdr:colOff>101600</xdr:colOff>
      <xdr:row>57</xdr:row>
      <xdr:rowOff>20898</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9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37425</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6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106311</xdr:rowOff>
    </xdr:from>
    <xdr:to>
      <xdr:col>85</xdr:col>
      <xdr:colOff>177800</xdr:colOff>
      <xdr:row>57</xdr:row>
      <xdr:rowOff>36461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0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84738</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8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127229</xdr:rowOff>
    </xdr:from>
    <xdr:to>
      <xdr:col>81</xdr:col>
      <xdr:colOff>101600</xdr:colOff>
      <xdr:row>58</xdr:row>
      <xdr:rowOff>57379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9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48506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9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29921</xdr:rowOff>
    </xdr:from>
    <xdr:to>
      <xdr:col>76</xdr:col>
      <xdr:colOff>165100</xdr:colOff>
      <xdr:row>58</xdr:row>
      <xdr:rowOff>131521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7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122648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20263</xdr:rowOff>
    </xdr:from>
    <xdr:to>
      <xdr:col>72</xdr:col>
      <xdr:colOff>38100</xdr:colOff>
      <xdr:row>58</xdr:row>
      <xdr:rowOff>121863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112990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5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85737</xdr:rowOff>
    </xdr:from>
    <xdr:to>
      <xdr:col>67</xdr:col>
      <xdr:colOff>101600</xdr:colOff>
      <xdr:row>59</xdr:row>
      <xdr:rowOff>15887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1002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7014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1012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74</xdr:row>
      <xdr:rowOff>51552</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738852"/>
          <a:ext cx="1269" cy="773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169679</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51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74</xdr:row>
      <xdr:rowOff>51552</xdr:rowOff>
    </xdr:from>
    <xdr:to>
      <xdr:col>86</xdr:col>
      <xdr:colOff>25400</xdr:colOff>
      <xdr:row>74</xdr:row>
      <xdr:rowOff>51552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73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125344</xdr:rowOff>
    </xdr:from>
    <xdr:to>
      <xdr:col>85</xdr:col>
      <xdr:colOff>127000</xdr:colOff>
      <xdr:row>74</xdr:row>
      <xdr:rowOff>51552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2298294"/>
          <a:ext cx="838200" cy="44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8211</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381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29784</xdr:rowOff>
    </xdr:from>
    <xdr:to>
      <xdr:col>85</xdr:col>
      <xdr:colOff>177800</xdr:colOff>
      <xdr:row>78</xdr:row>
      <xdr:rowOff>131384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125344</xdr:rowOff>
    </xdr:from>
    <xdr:to>
      <xdr:col>81</xdr:col>
      <xdr:colOff>50800</xdr:colOff>
      <xdr:row>77</xdr:row>
      <xdr:rowOff>63942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2298294"/>
          <a:ext cx="889000" cy="967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12822</xdr:rowOff>
    </xdr:from>
    <xdr:to>
      <xdr:col>81</xdr:col>
      <xdr:colOff>101600</xdr:colOff>
      <xdr:row>78</xdr:row>
      <xdr:rowOff>114422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105549</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47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46111</xdr:rowOff>
    </xdr:from>
    <xdr:to>
      <xdr:col>76</xdr:col>
      <xdr:colOff>114300</xdr:colOff>
      <xdr:row>77</xdr:row>
      <xdr:rowOff>63942</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2904861"/>
          <a:ext cx="889000" cy="3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61010</xdr:rowOff>
    </xdr:from>
    <xdr:to>
      <xdr:col>76</xdr:col>
      <xdr:colOff>165100</xdr:colOff>
      <xdr:row>78</xdr:row>
      <xdr:rowOff>162610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153737</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526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46111</xdr:rowOff>
    </xdr:from>
    <xdr:to>
      <xdr:col>71</xdr:col>
      <xdr:colOff>177800</xdr:colOff>
      <xdr:row>76</xdr:row>
      <xdr:rowOff>19365</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2904861"/>
          <a:ext cx="889000" cy="14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69469</xdr:rowOff>
    </xdr:from>
    <xdr:to>
      <xdr:col>72</xdr:col>
      <xdr:colOff>38100</xdr:colOff>
      <xdr:row>78</xdr:row>
      <xdr:rowOff>171069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162196</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53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68098</xdr:rowOff>
    </xdr:from>
    <xdr:to>
      <xdr:col>67</xdr:col>
      <xdr:colOff>101600</xdr:colOff>
      <xdr:row>78</xdr:row>
      <xdr:rowOff>169698</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4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160825</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533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752</xdr:rowOff>
    </xdr:from>
    <xdr:to>
      <xdr:col>85</xdr:col>
      <xdr:colOff>177800</xdr:colOff>
      <xdr:row>74</xdr:row>
      <xdr:rowOff>102352</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268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125229</xdr:rowOff>
    </xdr:from>
    <xdr:ext cx="534377"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264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74544</xdr:rowOff>
    </xdr:from>
    <xdr:to>
      <xdr:col>81</xdr:col>
      <xdr:colOff>101600</xdr:colOff>
      <xdr:row>72</xdr:row>
      <xdr:rowOff>4694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224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21221</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202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13142</xdr:rowOff>
    </xdr:from>
    <xdr:to>
      <xdr:col>76</xdr:col>
      <xdr:colOff>165100</xdr:colOff>
      <xdr:row>77</xdr:row>
      <xdr:rowOff>114742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21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131269</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299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166761</xdr:rowOff>
    </xdr:from>
    <xdr:to>
      <xdr:col>72</xdr:col>
      <xdr:colOff>38100</xdr:colOff>
      <xdr:row>75</xdr:row>
      <xdr:rowOff>96911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285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113438</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36111" y="1262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140015</xdr:rowOff>
    </xdr:from>
    <xdr:to>
      <xdr:col>67</xdr:col>
      <xdr:colOff>101600</xdr:colOff>
      <xdr:row>76</xdr:row>
      <xdr:rowOff>70165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299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86692</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47111" y="1277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145492</xdr:rowOff>
    </xdr:from>
    <xdr:to>
      <xdr:col>85</xdr:col>
      <xdr:colOff>126364</xdr:colOff>
      <xdr:row>98</xdr:row>
      <xdr:rowOff>60122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5992"/>
          <a:ext cx="1269" cy="1286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63949</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6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60122</xdr:rowOff>
    </xdr:from>
    <xdr:to>
      <xdr:col>86</xdr:col>
      <xdr:colOff>25400</xdr:colOff>
      <xdr:row>98</xdr:row>
      <xdr:rowOff>60122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62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92169</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1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113,544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145492</xdr:rowOff>
    </xdr:from>
    <xdr:to>
      <xdr:col>86</xdr:col>
      <xdr:colOff>25400</xdr:colOff>
      <xdr:row>90</xdr:row>
      <xdr:rowOff>145492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84302</xdr:rowOff>
    </xdr:from>
    <xdr:to>
      <xdr:col>85</xdr:col>
      <xdr:colOff>127000</xdr:colOff>
      <xdr:row>96</xdr:row>
      <xdr:rowOff>113004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543502"/>
          <a:ext cx="8382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81717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6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58840</xdr:rowOff>
    </xdr:from>
    <xdr:to>
      <xdr:col>85</xdr:col>
      <xdr:colOff>177800</xdr:colOff>
      <xdr:row>96</xdr:row>
      <xdr:rowOff>160440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45059</xdr:rowOff>
    </xdr:from>
    <xdr:to>
      <xdr:col>81</xdr:col>
      <xdr:colOff>50800</xdr:colOff>
      <xdr:row>96</xdr:row>
      <xdr:rowOff>84302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504259"/>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64427</xdr:rowOff>
    </xdr:from>
    <xdr:to>
      <xdr:col>81</xdr:col>
      <xdr:colOff>101600</xdr:colOff>
      <xdr:row>96</xdr:row>
      <xdr:rowOff>166027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157154</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1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41351</xdr:rowOff>
    </xdr:from>
    <xdr:to>
      <xdr:col>76</xdr:col>
      <xdr:colOff>114300</xdr:colOff>
      <xdr:row>96</xdr:row>
      <xdr:rowOff>45059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500551"/>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47574</xdr:rowOff>
    </xdr:from>
    <xdr:to>
      <xdr:col>76</xdr:col>
      <xdr:colOff>165100</xdr:colOff>
      <xdr:row>96</xdr:row>
      <xdr:rowOff>149174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140301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59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36119</xdr:rowOff>
    </xdr:from>
    <xdr:to>
      <xdr:col>71</xdr:col>
      <xdr:colOff>177800</xdr:colOff>
      <xdr:row>96</xdr:row>
      <xdr:rowOff>41351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495319"/>
          <a:ext cx="889000" cy="5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37491</xdr:rowOff>
    </xdr:from>
    <xdr:to>
      <xdr:col>72</xdr:col>
      <xdr:colOff>38100</xdr:colOff>
      <xdr:row>96</xdr:row>
      <xdr:rowOff>139091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96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130218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5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63615</xdr:rowOff>
    </xdr:from>
    <xdr:to>
      <xdr:col>67</xdr:col>
      <xdr:colOff>101600</xdr:colOff>
      <xdr:row>96</xdr:row>
      <xdr:rowOff>165215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156342</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1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62204</xdr:rowOff>
    </xdr:from>
    <xdr:to>
      <xdr:col>85</xdr:col>
      <xdr:colOff>177800</xdr:colOff>
      <xdr:row>96</xdr:row>
      <xdr:rowOff>163804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2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40631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49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33502</xdr:rowOff>
    </xdr:from>
    <xdr:to>
      <xdr:col>81</xdr:col>
      <xdr:colOff>101600</xdr:colOff>
      <xdr:row>96</xdr:row>
      <xdr:rowOff>135102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9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151629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26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165709</xdr:rowOff>
    </xdr:from>
    <xdr:to>
      <xdr:col>76</xdr:col>
      <xdr:colOff>165100</xdr:colOff>
      <xdr:row>96</xdr:row>
      <xdr:rowOff>95859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45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112386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22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162001</xdr:rowOff>
    </xdr:from>
    <xdr:to>
      <xdr:col>72</xdr:col>
      <xdr:colOff>38100</xdr:colOff>
      <xdr:row>96</xdr:row>
      <xdr:rowOff>92151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4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108678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2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156769</xdr:rowOff>
    </xdr:from>
    <xdr:to>
      <xdr:col>67</xdr:col>
      <xdr:colOff>101600</xdr:colOff>
      <xdr:row>96</xdr:row>
      <xdr:rowOff>86919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4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103446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1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18999</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05399"/>
          <a:ext cx="1269" cy="1149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145407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605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137126</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28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18999</xdr:rowOff>
    </xdr:from>
    <xdr:to>
      <xdr:col>116</xdr:col>
      <xdr:colOff>152400</xdr:colOff>
      <xdr:row>32</xdr:row>
      <xdr:rowOff>18999</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05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162103</xdr:rowOff>
    </xdr:from>
    <xdr:to>
      <xdr:col>116</xdr:col>
      <xdr:colOff>63500</xdr:colOff>
      <xdr:row>36</xdr:row>
      <xdr:rowOff>71120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1323300" y="5991403"/>
          <a:ext cx="838200" cy="25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18407</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335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39980</xdr:rowOff>
    </xdr:from>
    <xdr:to>
      <xdr:col>116</xdr:col>
      <xdr:colOff>114300</xdr:colOff>
      <xdr:row>38</xdr:row>
      <xdr:rowOff>141580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149758</xdr:rowOff>
    </xdr:from>
    <xdr:to>
      <xdr:col>111</xdr:col>
      <xdr:colOff>177800</xdr:colOff>
      <xdr:row>36</xdr:row>
      <xdr:rowOff>71120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150508"/>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9347</xdr:rowOff>
    </xdr:from>
    <xdr:to>
      <xdr:col>112</xdr:col>
      <xdr:colOff>38100</xdr:colOff>
      <xdr:row>38</xdr:row>
      <xdr:rowOff>110947</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102074</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617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149758</xdr:rowOff>
    </xdr:from>
    <xdr:to>
      <xdr:col>107</xdr:col>
      <xdr:colOff>50800</xdr:colOff>
      <xdr:row>36</xdr:row>
      <xdr:rowOff>13513</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19545300" y="6150508"/>
          <a:ext cx="8890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51867</xdr:rowOff>
    </xdr:from>
    <xdr:to>
      <xdr:col>107</xdr:col>
      <xdr:colOff>101600</xdr:colOff>
      <xdr:row>38</xdr:row>
      <xdr:rowOff>153467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144594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6596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46888</xdr:rowOff>
    </xdr:from>
    <xdr:to>
      <xdr:col>102</xdr:col>
      <xdr:colOff>114300</xdr:colOff>
      <xdr:row>36</xdr:row>
      <xdr:rowOff>13513</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047638"/>
          <a:ext cx="889000" cy="13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26264</xdr:rowOff>
    </xdr:from>
    <xdr:to>
      <xdr:col>102</xdr:col>
      <xdr:colOff>165100</xdr:colOff>
      <xdr:row>38</xdr:row>
      <xdr:rowOff>127864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118991</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634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46380</xdr:rowOff>
    </xdr:from>
    <xdr:to>
      <xdr:col>98</xdr:col>
      <xdr:colOff>38100</xdr:colOff>
      <xdr:row>38</xdr:row>
      <xdr:rowOff>147980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139107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65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111303</xdr:rowOff>
    </xdr:from>
    <xdr:to>
      <xdr:col>116</xdr:col>
      <xdr:colOff>114300</xdr:colOff>
      <xdr:row>35</xdr:row>
      <xdr:rowOff>41453</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594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134180</xdr:rowOff>
    </xdr:from>
    <xdr:ext cx="469744"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579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20320</xdr:rowOff>
    </xdr:from>
    <xdr:to>
      <xdr:col>112</xdr:col>
      <xdr:colOff>38100</xdr:colOff>
      <xdr:row>36</xdr:row>
      <xdr:rowOff>121920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19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34</xdr:row>
      <xdr:rowOff>138447</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4017" y="5967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98958</xdr:rowOff>
    </xdr:from>
    <xdr:to>
      <xdr:col>107</xdr:col>
      <xdr:colOff>101600</xdr:colOff>
      <xdr:row>36</xdr:row>
      <xdr:rowOff>29108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0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45635</xdr:rowOff>
    </xdr:from>
    <xdr:ext cx="469744"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199428" y="587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134163</xdr:rowOff>
    </xdr:from>
    <xdr:to>
      <xdr:col>102</xdr:col>
      <xdr:colOff>165100</xdr:colOff>
      <xdr:row>36</xdr:row>
      <xdr:rowOff>64313</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13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80840</xdr:rowOff>
    </xdr:from>
    <xdr:ext cx="469744"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10428" y="591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167538</xdr:rowOff>
    </xdr:from>
    <xdr:to>
      <xdr:col>98</xdr:col>
      <xdr:colOff>38100</xdr:colOff>
      <xdr:row>35</xdr:row>
      <xdr:rowOff>97688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599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114215</xdr:rowOff>
    </xdr:from>
    <xdr:ext cx="469744"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21428" y="577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総務費では主に震災復興特別交付税</a:t>
          </a:r>
          <a:r>
            <a:rPr kumimoji="1" lang="en-US" altLang="ja-JP" sz="1250">
              <a:latin typeface="ＭＳ Ｐゴシック" panose="020B0600070205080204" pitchFamily="50" charset="-128"/>
              <a:ea typeface="ＭＳ Ｐゴシック" panose="020B0600070205080204" pitchFamily="50" charset="-128"/>
            </a:rPr>
            <a:t>(</a:t>
          </a:r>
          <a:r>
            <a:rPr kumimoji="1" lang="ja-JP" altLang="en-US" sz="1250">
              <a:latin typeface="ＭＳ Ｐゴシック" panose="020B0600070205080204" pitchFamily="50" charset="-128"/>
              <a:ea typeface="ＭＳ Ｐゴシック" panose="020B0600070205080204" pitchFamily="50" charset="-128"/>
            </a:rPr>
            <a:t>災害公営住宅家賃低廉低減分</a:t>
          </a:r>
          <a:r>
            <a:rPr kumimoji="1" lang="en-US" altLang="ja-JP" sz="1250">
              <a:latin typeface="ＭＳ Ｐゴシック" panose="020B0600070205080204" pitchFamily="50" charset="-128"/>
              <a:ea typeface="ＭＳ Ｐゴシック" panose="020B0600070205080204" pitchFamily="50" charset="-128"/>
            </a:rPr>
            <a:t>)</a:t>
          </a:r>
          <a:r>
            <a:rPr kumimoji="1" lang="ja-JP" altLang="en-US" sz="1250">
              <a:latin typeface="ＭＳ Ｐゴシック" panose="020B0600070205080204" pitchFamily="50" charset="-128"/>
              <a:ea typeface="ＭＳ Ｐゴシック" panose="020B0600070205080204" pitchFamily="50" charset="-128"/>
            </a:rPr>
            <a:t>をふるさとしおがま復興基金に積み立てたことによる増及び、東日本大震災復興交付金不用額を返還したことによる増により、前年度から増加している。</a:t>
          </a:r>
        </a:p>
        <a:p>
          <a:r>
            <a:rPr kumimoji="1" lang="ja-JP" altLang="en-US" sz="1250">
              <a:latin typeface="ＭＳ Ｐゴシック" panose="020B0600070205080204" pitchFamily="50" charset="-128"/>
              <a:ea typeface="ＭＳ Ｐゴシック" panose="020B0600070205080204" pitchFamily="50" charset="-128"/>
            </a:rPr>
            <a:t>　民生費では主に扶助費が増となっており、施設型給付費等支給事業や、生活保護医療扶助費、児童扶養手当事業費で増となっている。令和元年度で類似団体平均とほぼ同水準となり、高齢化の進展などによる社会保障関係費の上昇により、今後も増加が見込まれる。</a:t>
          </a:r>
        </a:p>
        <a:p>
          <a:r>
            <a:rPr kumimoji="1" lang="ja-JP" altLang="en-US" sz="1250">
              <a:latin typeface="ＭＳ Ｐゴシック" panose="020B0600070205080204" pitchFamily="50" charset="-128"/>
              <a:ea typeface="ＭＳ Ｐゴシック" panose="020B0600070205080204" pitchFamily="50" charset="-128"/>
            </a:rPr>
            <a:t>　衛生費では主に病院事業繰出金について、令和元年度は運営補助に係る追加繰出しを行わなかったこと等による減により、前年度から減少しており、類似団体平均を下回ることとなった。</a:t>
          </a:r>
        </a:p>
        <a:p>
          <a:r>
            <a:rPr kumimoji="1" lang="ja-JP" altLang="en-US" sz="1250">
              <a:latin typeface="ＭＳ Ｐゴシック" panose="020B0600070205080204" pitchFamily="50" charset="-128"/>
              <a:ea typeface="ＭＳ Ｐゴシック" panose="020B0600070205080204" pitchFamily="50" charset="-128"/>
            </a:rPr>
            <a:t>　商工費では主に公共駐車場取得事業により駐車場取得費が増となっている。市場事業に対する繰出し金も商工費に計上されているため、県内平均を下回っているが、類似団体平均については上回っている。</a:t>
          </a:r>
        </a:p>
        <a:p>
          <a:r>
            <a:rPr kumimoji="1" lang="ja-JP" altLang="en-US" sz="1250">
              <a:latin typeface="ＭＳ Ｐゴシック" panose="020B0600070205080204" pitchFamily="50" charset="-128"/>
              <a:ea typeface="ＭＳ Ｐゴシック" panose="020B0600070205080204" pitchFamily="50" charset="-128"/>
            </a:rPr>
            <a:t>　教育費では主に小中学校の空調緊急整備による小中学校空調整備事業や、第三中学校長寿命化事業の完成による中学校長寿命化改良事業の増により、前年度から増額となっているが、各年度とも類団平均を下回っている。</a:t>
          </a:r>
        </a:p>
        <a:p>
          <a:r>
            <a:rPr kumimoji="1" lang="ja-JP" altLang="en-US" sz="1250">
              <a:latin typeface="ＭＳ Ｐゴシック" panose="020B0600070205080204" pitchFamily="50" charset="-128"/>
              <a:ea typeface="ＭＳ Ｐゴシック" panose="020B0600070205080204" pitchFamily="50" charset="-128"/>
            </a:rPr>
            <a:t>　災害復旧費では東日本大震災からの復旧事業（繰越分）の進捗により、全国、類似団体平均を上回った。今後は、最少の経費で最大の効果をあげるという原則を損なうことなく、効果的な事業への移行、限りある財源の重点配分の徹底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latin typeface="ＭＳ ゴシック" pitchFamily="49" charset="-128"/>
              <a:ea typeface="ＭＳ ゴシック" pitchFamily="49" charset="-128"/>
            </a:rPr>
            <a:t>　実質収支額の標準財政規模比は、東日本大震災以降、震災復興特別交付税など翌年度精算が必要な財源が黒字額として生じていることなどにより増加しているが、</a:t>
          </a:r>
          <a:r>
            <a:rPr kumimoji="1" lang="en-US" altLang="ja-JP" sz="1250">
              <a:latin typeface="ＭＳ ゴシック" pitchFamily="49" charset="-128"/>
              <a:ea typeface="ＭＳ ゴシック" pitchFamily="49" charset="-128"/>
            </a:rPr>
            <a:t>28</a:t>
          </a:r>
          <a:r>
            <a:rPr kumimoji="1" lang="ja-JP" altLang="en-US" sz="1250">
              <a:latin typeface="ＭＳ ゴシック" pitchFamily="49" charset="-128"/>
              <a:ea typeface="ＭＳ ゴシック" pitchFamily="49" charset="-128"/>
            </a:rPr>
            <a:t>年度以降、復旧・復興事業の進捗に伴い、翌年度精算が必要な黒字額が減少したことなどにより、減となっている。令和元年度については、形式収支の増が見られたが、翌年度に繰り越すべき財源が復興事業等の繰越の関係で増となったことから、減となっている。なお、財政調整基金残高は前年度より減となっていることから、標準財政規模比でも減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年度で、長年にわたり抱えてきた不良債務が解消され、塩竈市立病院事業会計も黒字会計となり、令和元年度も引き続き全会計で黒字となっている。</a:t>
          </a:r>
        </a:p>
        <a:p>
          <a:r>
            <a:rPr kumimoji="1" lang="ja-JP" altLang="en-US" sz="1400">
              <a:latin typeface="ＭＳ ゴシック" pitchFamily="49" charset="-128"/>
              <a:ea typeface="ＭＳ ゴシック" pitchFamily="49" charset="-128"/>
            </a:rPr>
            <a:t>　しかしながら、令和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年度からは新型コロナウイルス感染症の拡大による受診控え等の影響が出ているため、厳しい経営状況にある。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今後も「新改革プラン」に基づき経営健全化に努める。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6" customWidth="1"/>
    <col min="12" max="12" width="2.25" style="186" customWidth="1"/>
    <col min="13" max="17" width="2.375" style="186" customWidth="1"/>
    <col min="18" max="119" width="2.125" style="186" customWidth="1"/>
    <col min="120" max="16384" width="0" style="186" hidden="1"/>
  </cols>
  <sheetData>
    <row r="1" spans="1:119" ht="33" customHeight="1" x14ac:dyDescent="0.15">
      <c r="A1" s="184"/>
      <c r="B1" s="610" t="s">
        <v>80</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5"/>
      <c r="DK1" s="185"/>
      <c r="DL1" s="185"/>
      <c r="DM1" s="185"/>
      <c r="DN1" s="185"/>
      <c r="DO1" s="185"/>
    </row>
    <row r="2" spans="1:119" ht="24.75" thickBot="1" x14ac:dyDescent="0.2">
      <c r="A2" s="184"/>
      <c r="B2" s="187" t="s">
        <v>81</v>
      </c>
      <c r="C2" s="187"/>
      <c r="D2" s="188"/>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row>
    <row r="3" spans="1:119" ht="18.75" customHeight="1" thickBot="1" x14ac:dyDescent="0.2">
      <c r="A3" s="185"/>
      <c r="B3" s="611" t="s">
        <v>82</v>
      </c>
      <c r="C3" s="612"/>
      <c r="D3" s="612"/>
      <c r="E3" s="613"/>
      <c r="F3" s="613"/>
      <c r="G3" s="613"/>
      <c r="H3" s="613"/>
      <c r="I3" s="613"/>
      <c r="J3" s="613"/>
      <c r="K3" s="613"/>
      <c r="L3" s="613" t="s">
        <v>83</v>
      </c>
      <c r="M3" s="613"/>
      <c r="N3" s="613"/>
      <c r="O3" s="613"/>
      <c r="P3" s="613"/>
      <c r="Q3" s="613"/>
      <c r="R3" s="616"/>
      <c r="S3" s="616"/>
      <c r="T3" s="616"/>
      <c r="U3" s="616"/>
      <c r="V3" s="617"/>
      <c r="W3" s="507" t="s">
        <v>84</v>
      </c>
      <c r="X3" s="508"/>
      <c r="Y3" s="508"/>
      <c r="Z3" s="508"/>
      <c r="AA3" s="508"/>
      <c r="AB3" s="612"/>
      <c r="AC3" s="616" t="s">
        <v>85</v>
      </c>
      <c r="AD3" s="508"/>
      <c r="AE3" s="508"/>
      <c r="AF3" s="508"/>
      <c r="AG3" s="508"/>
      <c r="AH3" s="508"/>
      <c r="AI3" s="508"/>
      <c r="AJ3" s="508"/>
      <c r="AK3" s="508"/>
      <c r="AL3" s="578"/>
      <c r="AM3" s="507" t="s">
        <v>86</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87</v>
      </c>
      <c r="BO3" s="508"/>
      <c r="BP3" s="508"/>
      <c r="BQ3" s="508"/>
      <c r="BR3" s="508"/>
      <c r="BS3" s="508"/>
      <c r="BT3" s="508"/>
      <c r="BU3" s="578"/>
      <c r="BV3" s="507" t="s">
        <v>88</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89</v>
      </c>
      <c r="CU3" s="508"/>
      <c r="CV3" s="508"/>
      <c r="CW3" s="508"/>
      <c r="CX3" s="508"/>
      <c r="CY3" s="508"/>
      <c r="CZ3" s="508"/>
      <c r="DA3" s="578"/>
      <c r="DB3" s="507" t="s">
        <v>90</v>
      </c>
      <c r="DC3" s="508"/>
      <c r="DD3" s="508"/>
      <c r="DE3" s="508"/>
      <c r="DF3" s="508"/>
      <c r="DG3" s="508"/>
      <c r="DH3" s="508"/>
      <c r="DI3" s="578"/>
      <c r="DJ3" s="184"/>
      <c r="DK3" s="184"/>
      <c r="DL3" s="184"/>
      <c r="DM3" s="184"/>
      <c r="DN3" s="184"/>
      <c r="DO3" s="184"/>
    </row>
    <row r="4" spans="1:119" ht="18.75" customHeight="1" x14ac:dyDescent="0.15">
      <c r="A4" s="185"/>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91</v>
      </c>
      <c r="AZ4" s="421"/>
      <c r="BA4" s="421"/>
      <c r="BB4" s="421"/>
      <c r="BC4" s="421"/>
      <c r="BD4" s="421"/>
      <c r="BE4" s="421"/>
      <c r="BF4" s="421"/>
      <c r="BG4" s="421"/>
      <c r="BH4" s="421"/>
      <c r="BI4" s="421"/>
      <c r="BJ4" s="421"/>
      <c r="BK4" s="421"/>
      <c r="BL4" s="421"/>
      <c r="BM4" s="422"/>
      <c r="BN4" s="423">
        <v>26029448</v>
      </c>
      <c r="BO4" s="424"/>
      <c r="BP4" s="424"/>
      <c r="BQ4" s="424"/>
      <c r="BR4" s="424"/>
      <c r="BS4" s="424"/>
      <c r="BT4" s="424"/>
      <c r="BU4" s="425"/>
      <c r="BV4" s="423">
        <v>24663335</v>
      </c>
      <c r="BW4" s="424"/>
      <c r="BX4" s="424"/>
      <c r="BY4" s="424"/>
      <c r="BZ4" s="424"/>
      <c r="CA4" s="424"/>
      <c r="CB4" s="424"/>
      <c r="CC4" s="425"/>
      <c r="CD4" s="604" t="s">
        <v>92</v>
      </c>
      <c r="CE4" s="605"/>
      <c r="CF4" s="605"/>
      <c r="CG4" s="605"/>
      <c r="CH4" s="605"/>
      <c r="CI4" s="605"/>
      <c r="CJ4" s="605"/>
      <c r="CK4" s="605"/>
      <c r="CL4" s="605"/>
      <c r="CM4" s="605"/>
      <c r="CN4" s="605"/>
      <c r="CO4" s="605"/>
      <c r="CP4" s="605"/>
      <c r="CQ4" s="605"/>
      <c r="CR4" s="605"/>
      <c r="CS4" s="606"/>
      <c r="CT4" s="607">
        <v>6.4</v>
      </c>
      <c r="CU4" s="608"/>
      <c r="CV4" s="608"/>
      <c r="CW4" s="608"/>
      <c r="CX4" s="608"/>
      <c r="CY4" s="608"/>
      <c r="CZ4" s="608"/>
      <c r="DA4" s="609"/>
      <c r="DB4" s="607">
        <v>7</v>
      </c>
      <c r="DC4" s="608"/>
      <c r="DD4" s="608"/>
      <c r="DE4" s="608"/>
      <c r="DF4" s="608"/>
      <c r="DG4" s="608"/>
      <c r="DH4" s="608"/>
      <c r="DI4" s="609"/>
      <c r="DJ4" s="184"/>
      <c r="DK4" s="184"/>
      <c r="DL4" s="184"/>
      <c r="DM4" s="184"/>
      <c r="DN4" s="184"/>
      <c r="DO4" s="184"/>
    </row>
    <row r="5" spans="1:119" ht="18.75" customHeight="1" x14ac:dyDescent="0.15">
      <c r="A5" s="185"/>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24294107</v>
      </c>
      <c r="BO5" s="429"/>
      <c r="BP5" s="429"/>
      <c r="BQ5" s="429"/>
      <c r="BR5" s="429"/>
      <c r="BS5" s="429"/>
      <c r="BT5" s="429"/>
      <c r="BU5" s="430"/>
      <c r="BV5" s="428">
        <v>23553735</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98.5</v>
      </c>
      <c r="CU5" s="399"/>
      <c r="CV5" s="399"/>
      <c r="CW5" s="399"/>
      <c r="CX5" s="399"/>
      <c r="CY5" s="399"/>
      <c r="CZ5" s="399"/>
      <c r="DA5" s="400"/>
      <c r="DB5" s="398">
        <v>98.9</v>
      </c>
      <c r="DC5" s="399"/>
      <c r="DD5" s="399"/>
      <c r="DE5" s="399"/>
      <c r="DF5" s="399"/>
      <c r="DG5" s="399"/>
      <c r="DH5" s="399"/>
      <c r="DI5" s="400"/>
      <c r="DJ5" s="184"/>
      <c r="DK5" s="184"/>
      <c r="DL5" s="184"/>
      <c r="DM5" s="184"/>
      <c r="DN5" s="184"/>
      <c r="DO5" s="184"/>
    </row>
    <row r="6" spans="1:119" ht="18.75" customHeight="1" x14ac:dyDescent="0.15">
      <c r="A6" s="185"/>
      <c r="B6" s="584" t="s">
        <v>97</v>
      </c>
      <c r="C6" s="442"/>
      <c r="D6" s="442"/>
      <c r="E6" s="585"/>
      <c r="F6" s="585"/>
      <c r="G6" s="585"/>
      <c r="H6" s="585"/>
      <c r="I6" s="585"/>
      <c r="J6" s="585"/>
      <c r="K6" s="585"/>
      <c r="L6" s="585" t="s">
        <v>98</v>
      </c>
      <c r="M6" s="585"/>
      <c r="N6" s="585"/>
      <c r="O6" s="585"/>
      <c r="P6" s="585"/>
      <c r="Q6" s="585"/>
      <c r="R6" s="466"/>
      <c r="S6" s="466"/>
      <c r="T6" s="466"/>
      <c r="U6" s="466"/>
      <c r="V6" s="591"/>
      <c r="W6" s="519" t="s">
        <v>99</v>
      </c>
      <c r="X6" s="441"/>
      <c r="Y6" s="441"/>
      <c r="Z6" s="441"/>
      <c r="AA6" s="441"/>
      <c r="AB6" s="442"/>
      <c r="AC6" s="596" t="s">
        <v>100</v>
      </c>
      <c r="AD6" s="597"/>
      <c r="AE6" s="597"/>
      <c r="AF6" s="597"/>
      <c r="AG6" s="597"/>
      <c r="AH6" s="597"/>
      <c r="AI6" s="597"/>
      <c r="AJ6" s="597"/>
      <c r="AK6" s="597"/>
      <c r="AL6" s="598"/>
      <c r="AM6" s="497" t="s">
        <v>101</v>
      </c>
      <c r="AN6" s="402"/>
      <c r="AO6" s="402"/>
      <c r="AP6" s="402"/>
      <c r="AQ6" s="402"/>
      <c r="AR6" s="402"/>
      <c r="AS6" s="402"/>
      <c r="AT6" s="403"/>
      <c r="AU6" s="485" t="s">
        <v>94</v>
      </c>
      <c r="AV6" s="486"/>
      <c r="AW6" s="486"/>
      <c r="AX6" s="486"/>
      <c r="AY6" s="408" t="s">
        <v>102</v>
      </c>
      <c r="AZ6" s="409"/>
      <c r="BA6" s="409"/>
      <c r="BB6" s="409"/>
      <c r="BC6" s="409"/>
      <c r="BD6" s="409"/>
      <c r="BE6" s="409"/>
      <c r="BF6" s="409"/>
      <c r="BG6" s="409"/>
      <c r="BH6" s="409"/>
      <c r="BI6" s="409"/>
      <c r="BJ6" s="409"/>
      <c r="BK6" s="409"/>
      <c r="BL6" s="409"/>
      <c r="BM6" s="410"/>
      <c r="BN6" s="428">
        <v>1735341</v>
      </c>
      <c r="BO6" s="429"/>
      <c r="BP6" s="429"/>
      <c r="BQ6" s="429"/>
      <c r="BR6" s="429"/>
      <c r="BS6" s="429"/>
      <c r="BT6" s="429"/>
      <c r="BU6" s="430"/>
      <c r="BV6" s="428">
        <v>1109600</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103.4</v>
      </c>
      <c r="CU6" s="582"/>
      <c r="CV6" s="582"/>
      <c r="CW6" s="582"/>
      <c r="CX6" s="582"/>
      <c r="CY6" s="582"/>
      <c r="CZ6" s="582"/>
      <c r="DA6" s="583"/>
      <c r="DB6" s="581">
        <v>105</v>
      </c>
      <c r="DC6" s="582"/>
      <c r="DD6" s="582"/>
      <c r="DE6" s="582"/>
      <c r="DF6" s="582"/>
      <c r="DG6" s="582"/>
      <c r="DH6" s="582"/>
      <c r="DI6" s="583"/>
      <c r="DJ6" s="184"/>
      <c r="DK6" s="184"/>
      <c r="DL6" s="184"/>
      <c r="DM6" s="184"/>
      <c r="DN6" s="184"/>
      <c r="DO6" s="184"/>
    </row>
    <row r="7" spans="1:119" ht="18.75" customHeight="1" x14ac:dyDescent="0.15">
      <c r="A7" s="185"/>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94</v>
      </c>
      <c r="AV7" s="486"/>
      <c r="AW7" s="486"/>
      <c r="AX7" s="486"/>
      <c r="AY7" s="408" t="s">
        <v>105</v>
      </c>
      <c r="AZ7" s="409"/>
      <c r="BA7" s="409"/>
      <c r="BB7" s="409"/>
      <c r="BC7" s="409"/>
      <c r="BD7" s="409"/>
      <c r="BE7" s="409"/>
      <c r="BF7" s="409"/>
      <c r="BG7" s="409"/>
      <c r="BH7" s="409"/>
      <c r="BI7" s="409"/>
      <c r="BJ7" s="409"/>
      <c r="BK7" s="409"/>
      <c r="BL7" s="409"/>
      <c r="BM7" s="410"/>
      <c r="BN7" s="428">
        <v>955748</v>
      </c>
      <c r="BO7" s="429"/>
      <c r="BP7" s="429"/>
      <c r="BQ7" s="429"/>
      <c r="BR7" s="429"/>
      <c r="BS7" s="429"/>
      <c r="BT7" s="429"/>
      <c r="BU7" s="430"/>
      <c r="BV7" s="428">
        <v>255773</v>
      </c>
      <c r="BW7" s="429"/>
      <c r="BX7" s="429"/>
      <c r="BY7" s="429"/>
      <c r="BZ7" s="429"/>
      <c r="CA7" s="429"/>
      <c r="CB7" s="429"/>
      <c r="CC7" s="430"/>
      <c r="CD7" s="437" t="s">
        <v>106</v>
      </c>
      <c r="CE7" s="438"/>
      <c r="CF7" s="438"/>
      <c r="CG7" s="438"/>
      <c r="CH7" s="438"/>
      <c r="CI7" s="438"/>
      <c r="CJ7" s="438"/>
      <c r="CK7" s="438"/>
      <c r="CL7" s="438"/>
      <c r="CM7" s="438"/>
      <c r="CN7" s="438"/>
      <c r="CO7" s="438"/>
      <c r="CP7" s="438"/>
      <c r="CQ7" s="438"/>
      <c r="CR7" s="438"/>
      <c r="CS7" s="439"/>
      <c r="CT7" s="428">
        <v>12231772</v>
      </c>
      <c r="CU7" s="429"/>
      <c r="CV7" s="429"/>
      <c r="CW7" s="429"/>
      <c r="CX7" s="429"/>
      <c r="CY7" s="429"/>
      <c r="CZ7" s="429"/>
      <c r="DA7" s="430"/>
      <c r="DB7" s="428">
        <v>12147520</v>
      </c>
      <c r="DC7" s="429"/>
      <c r="DD7" s="429"/>
      <c r="DE7" s="429"/>
      <c r="DF7" s="429"/>
      <c r="DG7" s="429"/>
      <c r="DH7" s="429"/>
      <c r="DI7" s="430"/>
      <c r="DJ7" s="184"/>
      <c r="DK7" s="184"/>
      <c r="DL7" s="184"/>
      <c r="DM7" s="184"/>
      <c r="DN7" s="184"/>
      <c r="DO7" s="184"/>
    </row>
    <row r="8" spans="1:119" ht="18.75" customHeight="1" thickBot="1" x14ac:dyDescent="0.2">
      <c r="A8" s="185"/>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107</v>
      </c>
      <c r="AN8" s="402"/>
      <c r="AO8" s="402"/>
      <c r="AP8" s="402"/>
      <c r="AQ8" s="402"/>
      <c r="AR8" s="402"/>
      <c r="AS8" s="402"/>
      <c r="AT8" s="403"/>
      <c r="AU8" s="485" t="s">
        <v>94</v>
      </c>
      <c r="AV8" s="486"/>
      <c r="AW8" s="486"/>
      <c r="AX8" s="486"/>
      <c r="AY8" s="408" t="s">
        <v>108</v>
      </c>
      <c r="AZ8" s="409"/>
      <c r="BA8" s="409"/>
      <c r="BB8" s="409"/>
      <c r="BC8" s="409"/>
      <c r="BD8" s="409"/>
      <c r="BE8" s="409"/>
      <c r="BF8" s="409"/>
      <c r="BG8" s="409"/>
      <c r="BH8" s="409"/>
      <c r="BI8" s="409"/>
      <c r="BJ8" s="409"/>
      <c r="BK8" s="409"/>
      <c r="BL8" s="409"/>
      <c r="BM8" s="410"/>
      <c r="BN8" s="428">
        <v>779593</v>
      </c>
      <c r="BO8" s="429"/>
      <c r="BP8" s="429"/>
      <c r="BQ8" s="429"/>
      <c r="BR8" s="429"/>
      <c r="BS8" s="429"/>
      <c r="BT8" s="429"/>
      <c r="BU8" s="430"/>
      <c r="BV8" s="428">
        <v>853827</v>
      </c>
      <c r="BW8" s="429"/>
      <c r="BX8" s="429"/>
      <c r="BY8" s="429"/>
      <c r="BZ8" s="429"/>
      <c r="CA8" s="429"/>
      <c r="CB8" s="429"/>
      <c r="CC8" s="430"/>
      <c r="CD8" s="437" t="s">
        <v>109</v>
      </c>
      <c r="CE8" s="438"/>
      <c r="CF8" s="438"/>
      <c r="CG8" s="438"/>
      <c r="CH8" s="438"/>
      <c r="CI8" s="438"/>
      <c r="CJ8" s="438"/>
      <c r="CK8" s="438"/>
      <c r="CL8" s="438"/>
      <c r="CM8" s="438"/>
      <c r="CN8" s="438"/>
      <c r="CO8" s="438"/>
      <c r="CP8" s="438"/>
      <c r="CQ8" s="438"/>
      <c r="CR8" s="438"/>
      <c r="CS8" s="439"/>
      <c r="CT8" s="541">
        <v>0.52</v>
      </c>
      <c r="CU8" s="542"/>
      <c r="CV8" s="542"/>
      <c r="CW8" s="542"/>
      <c r="CX8" s="542"/>
      <c r="CY8" s="542"/>
      <c r="CZ8" s="542"/>
      <c r="DA8" s="543"/>
      <c r="DB8" s="541">
        <v>0.52</v>
      </c>
      <c r="DC8" s="542"/>
      <c r="DD8" s="542"/>
      <c r="DE8" s="542"/>
      <c r="DF8" s="542"/>
      <c r="DG8" s="542"/>
      <c r="DH8" s="542"/>
      <c r="DI8" s="543"/>
      <c r="DJ8" s="184"/>
      <c r="DK8" s="184"/>
      <c r="DL8" s="184"/>
      <c r="DM8" s="184"/>
      <c r="DN8" s="184"/>
      <c r="DO8" s="184"/>
    </row>
    <row r="9" spans="1:119" ht="18.75" customHeight="1" thickBot="1" x14ac:dyDescent="0.2">
      <c r="A9" s="185"/>
      <c r="B9" s="570" t="s">
        <v>110</v>
      </c>
      <c r="C9" s="571"/>
      <c r="D9" s="571"/>
      <c r="E9" s="571"/>
      <c r="F9" s="571"/>
      <c r="G9" s="571"/>
      <c r="H9" s="571"/>
      <c r="I9" s="571"/>
      <c r="J9" s="571"/>
      <c r="K9" s="491"/>
      <c r="L9" s="572" t="s">
        <v>111</v>
      </c>
      <c r="M9" s="573"/>
      <c r="N9" s="573"/>
      <c r="O9" s="573"/>
      <c r="P9" s="573"/>
      <c r="Q9" s="574"/>
      <c r="R9" s="575">
        <v>54187</v>
      </c>
      <c r="S9" s="576"/>
      <c r="T9" s="576"/>
      <c r="U9" s="576"/>
      <c r="V9" s="577"/>
      <c r="W9" s="507" t="s">
        <v>112</v>
      </c>
      <c r="X9" s="508"/>
      <c r="Y9" s="508"/>
      <c r="Z9" s="508"/>
      <c r="AA9" s="508"/>
      <c r="AB9" s="508"/>
      <c r="AC9" s="508"/>
      <c r="AD9" s="508"/>
      <c r="AE9" s="508"/>
      <c r="AF9" s="508"/>
      <c r="AG9" s="508"/>
      <c r="AH9" s="508"/>
      <c r="AI9" s="508"/>
      <c r="AJ9" s="508"/>
      <c r="AK9" s="508"/>
      <c r="AL9" s="578"/>
      <c r="AM9" s="497" t="s">
        <v>113</v>
      </c>
      <c r="AN9" s="402"/>
      <c r="AO9" s="402"/>
      <c r="AP9" s="402"/>
      <c r="AQ9" s="402"/>
      <c r="AR9" s="402"/>
      <c r="AS9" s="402"/>
      <c r="AT9" s="403"/>
      <c r="AU9" s="485" t="s">
        <v>114</v>
      </c>
      <c r="AV9" s="486"/>
      <c r="AW9" s="486"/>
      <c r="AX9" s="486"/>
      <c r="AY9" s="408" t="s">
        <v>115</v>
      </c>
      <c r="AZ9" s="409"/>
      <c r="BA9" s="409"/>
      <c r="BB9" s="409"/>
      <c r="BC9" s="409"/>
      <c r="BD9" s="409"/>
      <c r="BE9" s="409"/>
      <c r="BF9" s="409"/>
      <c r="BG9" s="409"/>
      <c r="BH9" s="409"/>
      <c r="BI9" s="409"/>
      <c r="BJ9" s="409"/>
      <c r="BK9" s="409"/>
      <c r="BL9" s="409"/>
      <c r="BM9" s="410"/>
      <c r="BN9" s="428">
        <v>-74234</v>
      </c>
      <c r="BO9" s="429"/>
      <c r="BP9" s="429"/>
      <c r="BQ9" s="429"/>
      <c r="BR9" s="429"/>
      <c r="BS9" s="429"/>
      <c r="BT9" s="429"/>
      <c r="BU9" s="430"/>
      <c r="BV9" s="428">
        <v>66530</v>
      </c>
      <c r="BW9" s="429"/>
      <c r="BX9" s="429"/>
      <c r="BY9" s="429"/>
      <c r="BZ9" s="429"/>
      <c r="CA9" s="429"/>
      <c r="CB9" s="429"/>
      <c r="CC9" s="430"/>
      <c r="CD9" s="437" t="s">
        <v>116</v>
      </c>
      <c r="CE9" s="438"/>
      <c r="CF9" s="438"/>
      <c r="CG9" s="438"/>
      <c r="CH9" s="438"/>
      <c r="CI9" s="438"/>
      <c r="CJ9" s="438"/>
      <c r="CK9" s="438"/>
      <c r="CL9" s="438"/>
      <c r="CM9" s="438"/>
      <c r="CN9" s="438"/>
      <c r="CO9" s="438"/>
      <c r="CP9" s="438"/>
      <c r="CQ9" s="438"/>
      <c r="CR9" s="438"/>
      <c r="CS9" s="439"/>
      <c r="CT9" s="398">
        <v>10.4</v>
      </c>
      <c r="CU9" s="399"/>
      <c r="CV9" s="399"/>
      <c r="CW9" s="399"/>
      <c r="CX9" s="399"/>
      <c r="CY9" s="399"/>
      <c r="CZ9" s="399"/>
      <c r="DA9" s="400"/>
      <c r="DB9" s="398">
        <v>12.3</v>
      </c>
      <c r="DC9" s="399"/>
      <c r="DD9" s="399"/>
      <c r="DE9" s="399"/>
      <c r="DF9" s="399"/>
      <c r="DG9" s="399"/>
      <c r="DH9" s="399"/>
      <c r="DI9" s="400"/>
      <c r="DJ9" s="184"/>
      <c r="DK9" s="184"/>
      <c r="DL9" s="184"/>
      <c r="DM9" s="184"/>
      <c r="DN9" s="184"/>
      <c r="DO9" s="184"/>
    </row>
    <row r="10" spans="1:119" ht="18.75" customHeight="1" thickBot="1" x14ac:dyDescent="0.2">
      <c r="A10" s="185"/>
      <c r="B10" s="570"/>
      <c r="C10" s="571"/>
      <c r="D10" s="571"/>
      <c r="E10" s="571"/>
      <c r="F10" s="571"/>
      <c r="G10" s="571"/>
      <c r="H10" s="571"/>
      <c r="I10" s="571"/>
      <c r="J10" s="571"/>
      <c r="K10" s="491"/>
      <c r="L10" s="401" t="s">
        <v>117</v>
      </c>
      <c r="M10" s="402"/>
      <c r="N10" s="402"/>
      <c r="O10" s="402"/>
      <c r="P10" s="402"/>
      <c r="Q10" s="403"/>
      <c r="R10" s="404">
        <v>56490</v>
      </c>
      <c r="S10" s="405"/>
      <c r="T10" s="405"/>
      <c r="U10" s="405"/>
      <c r="V10" s="407"/>
      <c r="W10" s="579"/>
      <c r="X10" s="390"/>
      <c r="Y10" s="390"/>
      <c r="Z10" s="390"/>
      <c r="AA10" s="390"/>
      <c r="AB10" s="390"/>
      <c r="AC10" s="390"/>
      <c r="AD10" s="390"/>
      <c r="AE10" s="390"/>
      <c r="AF10" s="390"/>
      <c r="AG10" s="390"/>
      <c r="AH10" s="390"/>
      <c r="AI10" s="390"/>
      <c r="AJ10" s="390"/>
      <c r="AK10" s="390"/>
      <c r="AL10" s="580"/>
      <c r="AM10" s="497" t="s">
        <v>118</v>
      </c>
      <c r="AN10" s="402"/>
      <c r="AO10" s="402"/>
      <c r="AP10" s="402"/>
      <c r="AQ10" s="402"/>
      <c r="AR10" s="402"/>
      <c r="AS10" s="402"/>
      <c r="AT10" s="403"/>
      <c r="AU10" s="485" t="s">
        <v>94</v>
      </c>
      <c r="AV10" s="486"/>
      <c r="AW10" s="486"/>
      <c r="AX10" s="486"/>
      <c r="AY10" s="408" t="s">
        <v>119</v>
      </c>
      <c r="AZ10" s="409"/>
      <c r="BA10" s="409"/>
      <c r="BB10" s="409"/>
      <c r="BC10" s="409"/>
      <c r="BD10" s="409"/>
      <c r="BE10" s="409"/>
      <c r="BF10" s="409"/>
      <c r="BG10" s="409"/>
      <c r="BH10" s="409"/>
      <c r="BI10" s="409"/>
      <c r="BJ10" s="409"/>
      <c r="BK10" s="409"/>
      <c r="BL10" s="409"/>
      <c r="BM10" s="410"/>
      <c r="BN10" s="428">
        <v>3975</v>
      </c>
      <c r="BO10" s="429"/>
      <c r="BP10" s="429"/>
      <c r="BQ10" s="429"/>
      <c r="BR10" s="429"/>
      <c r="BS10" s="429"/>
      <c r="BT10" s="429"/>
      <c r="BU10" s="430"/>
      <c r="BV10" s="428">
        <v>1482</v>
      </c>
      <c r="BW10" s="429"/>
      <c r="BX10" s="429"/>
      <c r="BY10" s="429"/>
      <c r="BZ10" s="429"/>
      <c r="CA10" s="429"/>
      <c r="CB10" s="429"/>
      <c r="CC10" s="430"/>
      <c r="CD10" s="189" t="s">
        <v>120</v>
      </c>
      <c r="CE10" s="190"/>
      <c r="CF10" s="190"/>
      <c r="CG10" s="190"/>
      <c r="CH10" s="190"/>
      <c r="CI10" s="190"/>
      <c r="CJ10" s="190"/>
      <c r="CK10" s="190"/>
      <c r="CL10" s="190"/>
      <c r="CM10" s="190"/>
      <c r="CN10" s="190"/>
      <c r="CO10" s="190"/>
      <c r="CP10" s="190"/>
      <c r="CQ10" s="190"/>
      <c r="CR10" s="190"/>
      <c r="CS10" s="191"/>
      <c r="CT10" s="192"/>
      <c r="CU10" s="193"/>
      <c r="CV10" s="193"/>
      <c r="CW10" s="193"/>
      <c r="CX10" s="193"/>
      <c r="CY10" s="193"/>
      <c r="CZ10" s="193"/>
      <c r="DA10" s="194"/>
      <c r="DB10" s="192"/>
      <c r="DC10" s="193"/>
      <c r="DD10" s="193"/>
      <c r="DE10" s="193"/>
      <c r="DF10" s="193"/>
      <c r="DG10" s="193"/>
      <c r="DH10" s="193"/>
      <c r="DI10" s="194"/>
      <c r="DJ10" s="184"/>
      <c r="DK10" s="184"/>
      <c r="DL10" s="184"/>
      <c r="DM10" s="184"/>
      <c r="DN10" s="184"/>
      <c r="DO10" s="184"/>
    </row>
    <row r="11" spans="1:119" ht="18.75" customHeight="1" thickBot="1" x14ac:dyDescent="0.2">
      <c r="A11" s="185"/>
      <c r="B11" s="570"/>
      <c r="C11" s="571"/>
      <c r="D11" s="571"/>
      <c r="E11" s="571"/>
      <c r="F11" s="571"/>
      <c r="G11" s="571"/>
      <c r="H11" s="571"/>
      <c r="I11" s="571"/>
      <c r="J11" s="571"/>
      <c r="K11" s="491"/>
      <c r="L11" s="474" t="s">
        <v>121</v>
      </c>
      <c r="M11" s="475"/>
      <c r="N11" s="475"/>
      <c r="O11" s="475"/>
      <c r="P11" s="475"/>
      <c r="Q11" s="476"/>
      <c r="R11" s="567" t="s">
        <v>122</v>
      </c>
      <c r="S11" s="568"/>
      <c r="T11" s="568"/>
      <c r="U11" s="568"/>
      <c r="V11" s="569"/>
      <c r="W11" s="579"/>
      <c r="X11" s="390"/>
      <c r="Y11" s="390"/>
      <c r="Z11" s="390"/>
      <c r="AA11" s="390"/>
      <c r="AB11" s="390"/>
      <c r="AC11" s="390"/>
      <c r="AD11" s="390"/>
      <c r="AE11" s="390"/>
      <c r="AF11" s="390"/>
      <c r="AG11" s="390"/>
      <c r="AH11" s="390"/>
      <c r="AI11" s="390"/>
      <c r="AJ11" s="390"/>
      <c r="AK11" s="390"/>
      <c r="AL11" s="580"/>
      <c r="AM11" s="497" t="s">
        <v>123</v>
      </c>
      <c r="AN11" s="402"/>
      <c r="AO11" s="402"/>
      <c r="AP11" s="402"/>
      <c r="AQ11" s="402"/>
      <c r="AR11" s="402"/>
      <c r="AS11" s="402"/>
      <c r="AT11" s="403"/>
      <c r="AU11" s="485" t="s">
        <v>114</v>
      </c>
      <c r="AV11" s="486"/>
      <c r="AW11" s="486"/>
      <c r="AX11" s="486"/>
      <c r="AY11" s="408" t="s">
        <v>124</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125</v>
      </c>
      <c r="CE11" s="438"/>
      <c r="CF11" s="438"/>
      <c r="CG11" s="438"/>
      <c r="CH11" s="438"/>
      <c r="CI11" s="438"/>
      <c r="CJ11" s="438"/>
      <c r="CK11" s="438"/>
      <c r="CL11" s="438"/>
      <c r="CM11" s="438"/>
      <c r="CN11" s="438"/>
      <c r="CO11" s="438"/>
      <c r="CP11" s="438"/>
      <c r="CQ11" s="438"/>
      <c r="CR11" s="438"/>
      <c r="CS11" s="439"/>
      <c r="CT11" s="541" t="s">
        <v>126</v>
      </c>
      <c r="CU11" s="542"/>
      <c r="CV11" s="542"/>
      <c r="CW11" s="542"/>
      <c r="CX11" s="542"/>
      <c r="CY11" s="542"/>
      <c r="CZ11" s="542"/>
      <c r="DA11" s="543"/>
      <c r="DB11" s="541" t="s">
        <v>126</v>
      </c>
      <c r="DC11" s="542"/>
      <c r="DD11" s="542"/>
      <c r="DE11" s="542"/>
      <c r="DF11" s="542"/>
      <c r="DG11" s="542"/>
      <c r="DH11" s="542"/>
      <c r="DI11" s="543"/>
      <c r="DJ11" s="184"/>
      <c r="DK11" s="184"/>
      <c r="DL11" s="184"/>
      <c r="DM11" s="184"/>
      <c r="DN11" s="184"/>
      <c r="DO11" s="184"/>
    </row>
    <row r="12" spans="1:119" ht="18.75" customHeight="1" x14ac:dyDescent="0.15">
      <c r="A12" s="185"/>
      <c r="B12" s="544" t="s">
        <v>127</v>
      </c>
      <c r="C12" s="545"/>
      <c r="D12" s="545"/>
      <c r="E12" s="545"/>
      <c r="F12" s="545"/>
      <c r="G12" s="545"/>
      <c r="H12" s="545"/>
      <c r="I12" s="545"/>
      <c r="J12" s="545"/>
      <c r="K12" s="546"/>
      <c r="L12" s="553" t="s">
        <v>128</v>
      </c>
      <c r="M12" s="554"/>
      <c r="N12" s="554"/>
      <c r="O12" s="554"/>
      <c r="P12" s="554"/>
      <c r="Q12" s="555"/>
      <c r="R12" s="556">
        <v>53975</v>
      </c>
      <c r="S12" s="557"/>
      <c r="T12" s="557"/>
      <c r="U12" s="557"/>
      <c r="V12" s="558"/>
      <c r="W12" s="559" t="s">
        <v>1</v>
      </c>
      <c r="X12" s="486"/>
      <c r="Y12" s="486"/>
      <c r="Z12" s="486"/>
      <c r="AA12" s="486"/>
      <c r="AB12" s="560"/>
      <c r="AC12" s="561" t="s">
        <v>129</v>
      </c>
      <c r="AD12" s="562"/>
      <c r="AE12" s="562"/>
      <c r="AF12" s="562"/>
      <c r="AG12" s="563"/>
      <c r="AH12" s="561" t="s">
        <v>130</v>
      </c>
      <c r="AI12" s="562"/>
      <c r="AJ12" s="562"/>
      <c r="AK12" s="562"/>
      <c r="AL12" s="564"/>
      <c r="AM12" s="497" t="s">
        <v>131</v>
      </c>
      <c r="AN12" s="402"/>
      <c r="AO12" s="402"/>
      <c r="AP12" s="402"/>
      <c r="AQ12" s="402"/>
      <c r="AR12" s="402"/>
      <c r="AS12" s="402"/>
      <c r="AT12" s="403"/>
      <c r="AU12" s="485" t="s">
        <v>94</v>
      </c>
      <c r="AV12" s="486"/>
      <c r="AW12" s="486"/>
      <c r="AX12" s="486"/>
      <c r="AY12" s="408" t="s">
        <v>132</v>
      </c>
      <c r="AZ12" s="409"/>
      <c r="BA12" s="409"/>
      <c r="BB12" s="409"/>
      <c r="BC12" s="409"/>
      <c r="BD12" s="409"/>
      <c r="BE12" s="409"/>
      <c r="BF12" s="409"/>
      <c r="BG12" s="409"/>
      <c r="BH12" s="409"/>
      <c r="BI12" s="409"/>
      <c r="BJ12" s="409"/>
      <c r="BK12" s="409"/>
      <c r="BL12" s="409"/>
      <c r="BM12" s="410"/>
      <c r="BN12" s="428">
        <v>680709</v>
      </c>
      <c r="BO12" s="429"/>
      <c r="BP12" s="429"/>
      <c r="BQ12" s="429"/>
      <c r="BR12" s="429"/>
      <c r="BS12" s="429"/>
      <c r="BT12" s="429"/>
      <c r="BU12" s="430"/>
      <c r="BV12" s="428">
        <v>372569</v>
      </c>
      <c r="BW12" s="429"/>
      <c r="BX12" s="429"/>
      <c r="BY12" s="429"/>
      <c r="BZ12" s="429"/>
      <c r="CA12" s="429"/>
      <c r="CB12" s="429"/>
      <c r="CC12" s="430"/>
      <c r="CD12" s="437" t="s">
        <v>133</v>
      </c>
      <c r="CE12" s="438"/>
      <c r="CF12" s="438"/>
      <c r="CG12" s="438"/>
      <c r="CH12" s="438"/>
      <c r="CI12" s="438"/>
      <c r="CJ12" s="438"/>
      <c r="CK12" s="438"/>
      <c r="CL12" s="438"/>
      <c r="CM12" s="438"/>
      <c r="CN12" s="438"/>
      <c r="CO12" s="438"/>
      <c r="CP12" s="438"/>
      <c r="CQ12" s="438"/>
      <c r="CR12" s="438"/>
      <c r="CS12" s="439"/>
      <c r="CT12" s="541" t="s">
        <v>126</v>
      </c>
      <c r="CU12" s="542"/>
      <c r="CV12" s="542"/>
      <c r="CW12" s="542"/>
      <c r="CX12" s="542"/>
      <c r="CY12" s="542"/>
      <c r="CZ12" s="542"/>
      <c r="DA12" s="543"/>
      <c r="DB12" s="541" t="s">
        <v>134</v>
      </c>
      <c r="DC12" s="542"/>
      <c r="DD12" s="542"/>
      <c r="DE12" s="542"/>
      <c r="DF12" s="542"/>
      <c r="DG12" s="542"/>
      <c r="DH12" s="542"/>
      <c r="DI12" s="543"/>
      <c r="DJ12" s="184"/>
      <c r="DK12" s="184"/>
      <c r="DL12" s="184"/>
      <c r="DM12" s="184"/>
      <c r="DN12" s="184"/>
      <c r="DO12" s="184"/>
    </row>
    <row r="13" spans="1:119" ht="18.75" customHeight="1" x14ac:dyDescent="0.15">
      <c r="A13" s="185"/>
      <c r="B13" s="547"/>
      <c r="C13" s="548"/>
      <c r="D13" s="548"/>
      <c r="E13" s="548"/>
      <c r="F13" s="548"/>
      <c r="G13" s="548"/>
      <c r="H13" s="548"/>
      <c r="I13" s="548"/>
      <c r="J13" s="548"/>
      <c r="K13" s="549"/>
      <c r="L13" s="195"/>
      <c r="M13" s="528" t="s">
        <v>135</v>
      </c>
      <c r="N13" s="529"/>
      <c r="O13" s="529"/>
      <c r="P13" s="529"/>
      <c r="Q13" s="530"/>
      <c r="R13" s="531">
        <v>53365</v>
      </c>
      <c r="S13" s="532"/>
      <c r="T13" s="532"/>
      <c r="U13" s="532"/>
      <c r="V13" s="533"/>
      <c r="W13" s="519" t="s">
        <v>136</v>
      </c>
      <c r="X13" s="441"/>
      <c r="Y13" s="441"/>
      <c r="Z13" s="441"/>
      <c r="AA13" s="441"/>
      <c r="AB13" s="442"/>
      <c r="AC13" s="404">
        <v>250</v>
      </c>
      <c r="AD13" s="405"/>
      <c r="AE13" s="405"/>
      <c r="AF13" s="405"/>
      <c r="AG13" s="406"/>
      <c r="AH13" s="404">
        <v>251</v>
      </c>
      <c r="AI13" s="405"/>
      <c r="AJ13" s="405"/>
      <c r="AK13" s="405"/>
      <c r="AL13" s="407"/>
      <c r="AM13" s="497" t="s">
        <v>137</v>
      </c>
      <c r="AN13" s="402"/>
      <c r="AO13" s="402"/>
      <c r="AP13" s="402"/>
      <c r="AQ13" s="402"/>
      <c r="AR13" s="402"/>
      <c r="AS13" s="402"/>
      <c r="AT13" s="403"/>
      <c r="AU13" s="485" t="s">
        <v>138</v>
      </c>
      <c r="AV13" s="486"/>
      <c r="AW13" s="486"/>
      <c r="AX13" s="486"/>
      <c r="AY13" s="408" t="s">
        <v>139</v>
      </c>
      <c r="AZ13" s="409"/>
      <c r="BA13" s="409"/>
      <c r="BB13" s="409"/>
      <c r="BC13" s="409"/>
      <c r="BD13" s="409"/>
      <c r="BE13" s="409"/>
      <c r="BF13" s="409"/>
      <c r="BG13" s="409"/>
      <c r="BH13" s="409"/>
      <c r="BI13" s="409"/>
      <c r="BJ13" s="409"/>
      <c r="BK13" s="409"/>
      <c r="BL13" s="409"/>
      <c r="BM13" s="410"/>
      <c r="BN13" s="428">
        <v>-750968</v>
      </c>
      <c r="BO13" s="429"/>
      <c r="BP13" s="429"/>
      <c r="BQ13" s="429"/>
      <c r="BR13" s="429"/>
      <c r="BS13" s="429"/>
      <c r="BT13" s="429"/>
      <c r="BU13" s="430"/>
      <c r="BV13" s="428">
        <v>-304557</v>
      </c>
      <c r="BW13" s="429"/>
      <c r="BX13" s="429"/>
      <c r="BY13" s="429"/>
      <c r="BZ13" s="429"/>
      <c r="CA13" s="429"/>
      <c r="CB13" s="429"/>
      <c r="CC13" s="430"/>
      <c r="CD13" s="437" t="s">
        <v>140</v>
      </c>
      <c r="CE13" s="438"/>
      <c r="CF13" s="438"/>
      <c r="CG13" s="438"/>
      <c r="CH13" s="438"/>
      <c r="CI13" s="438"/>
      <c r="CJ13" s="438"/>
      <c r="CK13" s="438"/>
      <c r="CL13" s="438"/>
      <c r="CM13" s="438"/>
      <c r="CN13" s="438"/>
      <c r="CO13" s="438"/>
      <c r="CP13" s="438"/>
      <c r="CQ13" s="438"/>
      <c r="CR13" s="438"/>
      <c r="CS13" s="439"/>
      <c r="CT13" s="398">
        <v>6.2</v>
      </c>
      <c r="CU13" s="399"/>
      <c r="CV13" s="399"/>
      <c r="CW13" s="399"/>
      <c r="CX13" s="399"/>
      <c r="CY13" s="399"/>
      <c r="CZ13" s="399"/>
      <c r="DA13" s="400"/>
      <c r="DB13" s="398">
        <v>7.7</v>
      </c>
      <c r="DC13" s="399"/>
      <c r="DD13" s="399"/>
      <c r="DE13" s="399"/>
      <c r="DF13" s="399"/>
      <c r="DG13" s="399"/>
      <c r="DH13" s="399"/>
      <c r="DI13" s="400"/>
      <c r="DJ13" s="184"/>
      <c r="DK13" s="184"/>
      <c r="DL13" s="184"/>
      <c r="DM13" s="184"/>
      <c r="DN13" s="184"/>
      <c r="DO13" s="184"/>
    </row>
    <row r="14" spans="1:119" ht="18.75" customHeight="1" thickBot="1" x14ac:dyDescent="0.2">
      <c r="A14" s="185"/>
      <c r="B14" s="547"/>
      <c r="C14" s="548"/>
      <c r="D14" s="548"/>
      <c r="E14" s="548"/>
      <c r="F14" s="548"/>
      <c r="G14" s="548"/>
      <c r="H14" s="548"/>
      <c r="I14" s="548"/>
      <c r="J14" s="548"/>
      <c r="K14" s="549"/>
      <c r="L14" s="521" t="s">
        <v>141</v>
      </c>
      <c r="M14" s="565"/>
      <c r="N14" s="565"/>
      <c r="O14" s="565"/>
      <c r="P14" s="565"/>
      <c r="Q14" s="566"/>
      <c r="R14" s="531">
        <v>54422</v>
      </c>
      <c r="S14" s="532"/>
      <c r="T14" s="532"/>
      <c r="U14" s="532"/>
      <c r="V14" s="533"/>
      <c r="W14" s="534"/>
      <c r="X14" s="444"/>
      <c r="Y14" s="444"/>
      <c r="Z14" s="444"/>
      <c r="AA14" s="444"/>
      <c r="AB14" s="445"/>
      <c r="AC14" s="524">
        <v>1</v>
      </c>
      <c r="AD14" s="525"/>
      <c r="AE14" s="525"/>
      <c r="AF14" s="525"/>
      <c r="AG14" s="526"/>
      <c r="AH14" s="524">
        <v>1</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142</v>
      </c>
      <c r="CE14" s="435"/>
      <c r="CF14" s="435"/>
      <c r="CG14" s="435"/>
      <c r="CH14" s="435"/>
      <c r="CI14" s="435"/>
      <c r="CJ14" s="435"/>
      <c r="CK14" s="435"/>
      <c r="CL14" s="435"/>
      <c r="CM14" s="435"/>
      <c r="CN14" s="435"/>
      <c r="CO14" s="435"/>
      <c r="CP14" s="435"/>
      <c r="CQ14" s="435"/>
      <c r="CR14" s="435"/>
      <c r="CS14" s="436"/>
      <c r="CT14" s="535" t="s">
        <v>126</v>
      </c>
      <c r="CU14" s="536"/>
      <c r="CV14" s="536"/>
      <c r="CW14" s="536"/>
      <c r="CX14" s="536"/>
      <c r="CY14" s="536"/>
      <c r="CZ14" s="536"/>
      <c r="DA14" s="537"/>
      <c r="DB14" s="535" t="s">
        <v>143</v>
      </c>
      <c r="DC14" s="536"/>
      <c r="DD14" s="536"/>
      <c r="DE14" s="536"/>
      <c r="DF14" s="536"/>
      <c r="DG14" s="536"/>
      <c r="DH14" s="536"/>
      <c r="DI14" s="537"/>
      <c r="DJ14" s="184"/>
      <c r="DK14" s="184"/>
      <c r="DL14" s="184"/>
      <c r="DM14" s="184"/>
      <c r="DN14" s="184"/>
      <c r="DO14" s="184"/>
    </row>
    <row r="15" spans="1:119" ht="18.75" customHeight="1" x14ac:dyDescent="0.15">
      <c r="A15" s="185"/>
      <c r="B15" s="547"/>
      <c r="C15" s="548"/>
      <c r="D15" s="548"/>
      <c r="E15" s="548"/>
      <c r="F15" s="548"/>
      <c r="G15" s="548"/>
      <c r="H15" s="548"/>
      <c r="I15" s="548"/>
      <c r="J15" s="548"/>
      <c r="K15" s="549"/>
      <c r="L15" s="195"/>
      <c r="M15" s="528" t="s">
        <v>135</v>
      </c>
      <c r="N15" s="529"/>
      <c r="O15" s="529"/>
      <c r="P15" s="529"/>
      <c r="Q15" s="530"/>
      <c r="R15" s="531">
        <v>53877</v>
      </c>
      <c r="S15" s="532"/>
      <c r="T15" s="532"/>
      <c r="U15" s="532"/>
      <c r="V15" s="533"/>
      <c r="W15" s="519" t="s">
        <v>144</v>
      </c>
      <c r="X15" s="441"/>
      <c r="Y15" s="441"/>
      <c r="Z15" s="441"/>
      <c r="AA15" s="441"/>
      <c r="AB15" s="442"/>
      <c r="AC15" s="404">
        <v>6111</v>
      </c>
      <c r="AD15" s="405"/>
      <c r="AE15" s="405"/>
      <c r="AF15" s="405"/>
      <c r="AG15" s="406"/>
      <c r="AH15" s="404">
        <v>5887</v>
      </c>
      <c r="AI15" s="405"/>
      <c r="AJ15" s="405"/>
      <c r="AK15" s="405"/>
      <c r="AL15" s="407"/>
      <c r="AM15" s="497"/>
      <c r="AN15" s="402"/>
      <c r="AO15" s="402"/>
      <c r="AP15" s="402"/>
      <c r="AQ15" s="402"/>
      <c r="AR15" s="402"/>
      <c r="AS15" s="402"/>
      <c r="AT15" s="403"/>
      <c r="AU15" s="485"/>
      <c r="AV15" s="486"/>
      <c r="AW15" s="486"/>
      <c r="AX15" s="486"/>
      <c r="AY15" s="420" t="s">
        <v>145</v>
      </c>
      <c r="AZ15" s="421"/>
      <c r="BA15" s="421"/>
      <c r="BB15" s="421"/>
      <c r="BC15" s="421"/>
      <c r="BD15" s="421"/>
      <c r="BE15" s="421"/>
      <c r="BF15" s="421"/>
      <c r="BG15" s="421"/>
      <c r="BH15" s="421"/>
      <c r="BI15" s="421"/>
      <c r="BJ15" s="421"/>
      <c r="BK15" s="421"/>
      <c r="BL15" s="421"/>
      <c r="BM15" s="422"/>
      <c r="BN15" s="423">
        <v>5232165</v>
      </c>
      <c r="BO15" s="424"/>
      <c r="BP15" s="424"/>
      <c r="BQ15" s="424"/>
      <c r="BR15" s="424"/>
      <c r="BS15" s="424"/>
      <c r="BT15" s="424"/>
      <c r="BU15" s="425"/>
      <c r="BV15" s="423">
        <v>5271126</v>
      </c>
      <c r="BW15" s="424"/>
      <c r="BX15" s="424"/>
      <c r="BY15" s="424"/>
      <c r="BZ15" s="424"/>
      <c r="CA15" s="424"/>
      <c r="CB15" s="424"/>
      <c r="CC15" s="425"/>
      <c r="CD15" s="538" t="s">
        <v>146</v>
      </c>
      <c r="CE15" s="539"/>
      <c r="CF15" s="539"/>
      <c r="CG15" s="539"/>
      <c r="CH15" s="539"/>
      <c r="CI15" s="539"/>
      <c r="CJ15" s="539"/>
      <c r="CK15" s="539"/>
      <c r="CL15" s="539"/>
      <c r="CM15" s="539"/>
      <c r="CN15" s="539"/>
      <c r="CO15" s="539"/>
      <c r="CP15" s="539"/>
      <c r="CQ15" s="539"/>
      <c r="CR15" s="539"/>
      <c r="CS15" s="540"/>
      <c r="CT15" s="196"/>
      <c r="CU15" s="197"/>
      <c r="CV15" s="197"/>
      <c r="CW15" s="197"/>
      <c r="CX15" s="197"/>
      <c r="CY15" s="197"/>
      <c r="CZ15" s="197"/>
      <c r="DA15" s="198"/>
      <c r="DB15" s="196"/>
      <c r="DC15" s="197"/>
      <c r="DD15" s="197"/>
      <c r="DE15" s="197"/>
      <c r="DF15" s="197"/>
      <c r="DG15" s="197"/>
      <c r="DH15" s="197"/>
      <c r="DI15" s="198"/>
      <c r="DJ15" s="184"/>
      <c r="DK15" s="184"/>
      <c r="DL15" s="184"/>
      <c r="DM15" s="184"/>
      <c r="DN15" s="184"/>
      <c r="DO15" s="184"/>
    </row>
    <row r="16" spans="1:119" ht="18.75" customHeight="1" x14ac:dyDescent="0.15">
      <c r="A16" s="185"/>
      <c r="B16" s="547"/>
      <c r="C16" s="548"/>
      <c r="D16" s="548"/>
      <c r="E16" s="548"/>
      <c r="F16" s="548"/>
      <c r="G16" s="548"/>
      <c r="H16" s="548"/>
      <c r="I16" s="548"/>
      <c r="J16" s="548"/>
      <c r="K16" s="549"/>
      <c r="L16" s="521" t="s">
        <v>147</v>
      </c>
      <c r="M16" s="522"/>
      <c r="N16" s="522"/>
      <c r="O16" s="522"/>
      <c r="P16" s="522"/>
      <c r="Q16" s="523"/>
      <c r="R16" s="516" t="s">
        <v>148</v>
      </c>
      <c r="S16" s="517"/>
      <c r="T16" s="517"/>
      <c r="U16" s="517"/>
      <c r="V16" s="518"/>
      <c r="W16" s="534"/>
      <c r="X16" s="444"/>
      <c r="Y16" s="444"/>
      <c r="Z16" s="444"/>
      <c r="AA16" s="444"/>
      <c r="AB16" s="445"/>
      <c r="AC16" s="524">
        <v>25.2</v>
      </c>
      <c r="AD16" s="525"/>
      <c r="AE16" s="525"/>
      <c r="AF16" s="525"/>
      <c r="AG16" s="526"/>
      <c r="AH16" s="524">
        <v>23.8</v>
      </c>
      <c r="AI16" s="525"/>
      <c r="AJ16" s="525"/>
      <c r="AK16" s="525"/>
      <c r="AL16" s="527"/>
      <c r="AM16" s="497"/>
      <c r="AN16" s="402"/>
      <c r="AO16" s="402"/>
      <c r="AP16" s="402"/>
      <c r="AQ16" s="402"/>
      <c r="AR16" s="402"/>
      <c r="AS16" s="402"/>
      <c r="AT16" s="403"/>
      <c r="AU16" s="485"/>
      <c r="AV16" s="486"/>
      <c r="AW16" s="486"/>
      <c r="AX16" s="486"/>
      <c r="AY16" s="408" t="s">
        <v>149</v>
      </c>
      <c r="AZ16" s="409"/>
      <c r="BA16" s="409"/>
      <c r="BB16" s="409"/>
      <c r="BC16" s="409"/>
      <c r="BD16" s="409"/>
      <c r="BE16" s="409"/>
      <c r="BF16" s="409"/>
      <c r="BG16" s="409"/>
      <c r="BH16" s="409"/>
      <c r="BI16" s="409"/>
      <c r="BJ16" s="409"/>
      <c r="BK16" s="409"/>
      <c r="BL16" s="409"/>
      <c r="BM16" s="410"/>
      <c r="BN16" s="428">
        <v>10182642</v>
      </c>
      <c r="BO16" s="429"/>
      <c r="BP16" s="429"/>
      <c r="BQ16" s="429"/>
      <c r="BR16" s="429"/>
      <c r="BS16" s="429"/>
      <c r="BT16" s="429"/>
      <c r="BU16" s="430"/>
      <c r="BV16" s="428">
        <v>10034681</v>
      </c>
      <c r="BW16" s="429"/>
      <c r="BX16" s="429"/>
      <c r="BY16" s="429"/>
      <c r="BZ16" s="429"/>
      <c r="CA16" s="429"/>
      <c r="CB16" s="429"/>
      <c r="CC16" s="430"/>
      <c r="CD16" s="199"/>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4"/>
      <c r="DK16" s="184"/>
      <c r="DL16" s="184"/>
      <c r="DM16" s="184"/>
      <c r="DN16" s="184"/>
      <c r="DO16" s="184"/>
    </row>
    <row r="17" spans="1:119" ht="18.75" customHeight="1" thickBot="1" x14ac:dyDescent="0.2">
      <c r="A17" s="185"/>
      <c r="B17" s="550"/>
      <c r="C17" s="551"/>
      <c r="D17" s="551"/>
      <c r="E17" s="551"/>
      <c r="F17" s="551"/>
      <c r="G17" s="551"/>
      <c r="H17" s="551"/>
      <c r="I17" s="551"/>
      <c r="J17" s="551"/>
      <c r="K17" s="552"/>
      <c r="L17" s="200"/>
      <c r="M17" s="513" t="s">
        <v>150</v>
      </c>
      <c r="N17" s="514"/>
      <c r="O17" s="514"/>
      <c r="P17" s="514"/>
      <c r="Q17" s="515"/>
      <c r="R17" s="516" t="s">
        <v>151</v>
      </c>
      <c r="S17" s="517"/>
      <c r="T17" s="517"/>
      <c r="U17" s="517"/>
      <c r="V17" s="518"/>
      <c r="W17" s="519" t="s">
        <v>152</v>
      </c>
      <c r="X17" s="441"/>
      <c r="Y17" s="441"/>
      <c r="Z17" s="441"/>
      <c r="AA17" s="441"/>
      <c r="AB17" s="442"/>
      <c r="AC17" s="404">
        <v>17883</v>
      </c>
      <c r="AD17" s="405"/>
      <c r="AE17" s="405"/>
      <c r="AF17" s="405"/>
      <c r="AG17" s="406"/>
      <c r="AH17" s="404">
        <v>18576</v>
      </c>
      <c r="AI17" s="405"/>
      <c r="AJ17" s="405"/>
      <c r="AK17" s="405"/>
      <c r="AL17" s="407"/>
      <c r="AM17" s="497"/>
      <c r="AN17" s="402"/>
      <c r="AO17" s="402"/>
      <c r="AP17" s="402"/>
      <c r="AQ17" s="402"/>
      <c r="AR17" s="402"/>
      <c r="AS17" s="402"/>
      <c r="AT17" s="403"/>
      <c r="AU17" s="485"/>
      <c r="AV17" s="486"/>
      <c r="AW17" s="486"/>
      <c r="AX17" s="486"/>
      <c r="AY17" s="408" t="s">
        <v>153</v>
      </c>
      <c r="AZ17" s="409"/>
      <c r="BA17" s="409"/>
      <c r="BB17" s="409"/>
      <c r="BC17" s="409"/>
      <c r="BD17" s="409"/>
      <c r="BE17" s="409"/>
      <c r="BF17" s="409"/>
      <c r="BG17" s="409"/>
      <c r="BH17" s="409"/>
      <c r="BI17" s="409"/>
      <c r="BJ17" s="409"/>
      <c r="BK17" s="409"/>
      <c r="BL17" s="409"/>
      <c r="BM17" s="410"/>
      <c r="BN17" s="428">
        <v>6629495</v>
      </c>
      <c r="BO17" s="429"/>
      <c r="BP17" s="429"/>
      <c r="BQ17" s="429"/>
      <c r="BR17" s="429"/>
      <c r="BS17" s="429"/>
      <c r="BT17" s="429"/>
      <c r="BU17" s="430"/>
      <c r="BV17" s="428">
        <v>6673842</v>
      </c>
      <c r="BW17" s="429"/>
      <c r="BX17" s="429"/>
      <c r="BY17" s="429"/>
      <c r="BZ17" s="429"/>
      <c r="CA17" s="429"/>
      <c r="CB17" s="429"/>
      <c r="CC17" s="430"/>
      <c r="CD17" s="199"/>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4"/>
      <c r="DK17" s="184"/>
      <c r="DL17" s="184"/>
      <c r="DM17" s="184"/>
      <c r="DN17" s="184"/>
      <c r="DO17" s="184"/>
    </row>
    <row r="18" spans="1:119" ht="18.75" customHeight="1" thickBot="1" x14ac:dyDescent="0.2">
      <c r="A18" s="185"/>
      <c r="B18" s="490" t="s">
        <v>154</v>
      </c>
      <c r="C18" s="491"/>
      <c r="D18" s="491"/>
      <c r="E18" s="492"/>
      <c r="F18" s="492"/>
      <c r="G18" s="492"/>
      <c r="H18" s="492"/>
      <c r="I18" s="492"/>
      <c r="J18" s="492"/>
      <c r="K18" s="492"/>
      <c r="L18" s="493">
        <v>17.37</v>
      </c>
      <c r="M18" s="493"/>
      <c r="N18" s="493"/>
      <c r="O18" s="493"/>
      <c r="P18" s="493"/>
      <c r="Q18" s="493"/>
      <c r="R18" s="494"/>
      <c r="S18" s="494"/>
      <c r="T18" s="494"/>
      <c r="U18" s="494"/>
      <c r="V18" s="495"/>
      <c r="W18" s="509"/>
      <c r="X18" s="510"/>
      <c r="Y18" s="510"/>
      <c r="Z18" s="510"/>
      <c r="AA18" s="510"/>
      <c r="AB18" s="520"/>
      <c r="AC18" s="392">
        <v>73.8</v>
      </c>
      <c r="AD18" s="393"/>
      <c r="AE18" s="393"/>
      <c r="AF18" s="393"/>
      <c r="AG18" s="496"/>
      <c r="AH18" s="392">
        <v>75.2</v>
      </c>
      <c r="AI18" s="393"/>
      <c r="AJ18" s="393"/>
      <c r="AK18" s="393"/>
      <c r="AL18" s="394"/>
      <c r="AM18" s="497"/>
      <c r="AN18" s="402"/>
      <c r="AO18" s="402"/>
      <c r="AP18" s="402"/>
      <c r="AQ18" s="402"/>
      <c r="AR18" s="402"/>
      <c r="AS18" s="402"/>
      <c r="AT18" s="403"/>
      <c r="AU18" s="485"/>
      <c r="AV18" s="486"/>
      <c r="AW18" s="486"/>
      <c r="AX18" s="486"/>
      <c r="AY18" s="408" t="s">
        <v>155</v>
      </c>
      <c r="AZ18" s="409"/>
      <c r="BA18" s="409"/>
      <c r="BB18" s="409"/>
      <c r="BC18" s="409"/>
      <c r="BD18" s="409"/>
      <c r="BE18" s="409"/>
      <c r="BF18" s="409"/>
      <c r="BG18" s="409"/>
      <c r="BH18" s="409"/>
      <c r="BI18" s="409"/>
      <c r="BJ18" s="409"/>
      <c r="BK18" s="409"/>
      <c r="BL18" s="409"/>
      <c r="BM18" s="410"/>
      <c r="BN18" s="428">
        <v>12063774</v>
      </c>
      <c r="BO18" s="429"/>
      <c r="BP18" s="429"/>
      <c r="BQ18" s="429"/>
      <c r="BR18" s="429"/>
      <c r="BS18" s="429"/>
      <c r="BT18" s="429"/>
      <c r="BU18" s="430"/>
      <c r="BV18" s="428">
        <v>11976339</v>
      </c>
      <c r="BW18" s="429"/>
      <c r="BX18" s="429"/>
      <c r="BY18" s="429"/>
      <c r="BZ18" s="429"/>
      <c r="CA18" s="429"/>
      <c r="CB18" s="429"/>
      <c r="CC18" s="430"/>
      <c r="CD18" s="199"/>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4"/>
      <c r="DK18" s="184"/>
      <c r="DL18" s="184"/>
      <c r="DM18" s="184"/>
      <c r="DN18" s="184"/>
      <c r="DO18" s="184"/>
    </row>
    <row r="19" spans="1:119" ht="18.75" customHeight="1" thickBot="1" x14ac:dyDescent="0.2">
      <c r="A19" s="185"/>
      <c r="B19" s="490" t="s">
        <v>156</v>
      </c>
      <c r="C19" s="491"/>
      <c r="D19" s="491"/>
      <c r="E19" s="492"/>
      <c r="F19" s="492"/>
      <c r="G19" s="492"/>
      <c r="H19" s="492"/>
      <c r="I19" s="492"/>
      <c r="J19" s="492"/>
      <c r="K19" s="492"/>
      <c r="L19" s="498">
        <v>3120</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157</v>
      </c>
      <c r="AZ19" s="409"/>
      <c r="BA19" s="409"/>
      <c r="BB19" s="409"/>
      <c r="BC19" s="409"/>
      <c r="BD19" s="409"/>
      <c r="BE19" s="409"/>
      <c r="BF19" s="409"/>
      <c r="BG19" s="409"/>
      <c r="BH19" s="409"/>
      <c r="BI19" s="409"/>
      <c r="BJ19" s="409"/>
      <c r="BK19" s="409"/>
      <c r="BL19" s="409"/>
      <c r="BM19" s="410"/>
      <c r="BN19" s="428">
        <v>16798296</v>
      </c>
      <c r="BO19" s="429"/>
      <c r="BP19" s="429"/>
      <c r="BQ19" s="429"/>
      <c r="BR19" s="429"/>
      <c r="BS19" s="429"/>
      <c r="BT19" s="429"/>
      <c r="BU19" s="430"/>
      <c r="BV19" s="428">
        <v>15465517</v>
      </c>
      <c r="BW19" s="429"/>
      <c r="BX19" s="429"/>
      <c r="BY19" s="429"/>
      <c r="BZ19" s="429"/>
      <c r="CA19" s="429"/>
      <c r="CB19" s="429"/>
      <c r="CC19" s="430"/>
      <c r="CD19" s="199"/>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4"/>
      <c r="DK19" s="184"/>
      <c r="DL19" s="184"/>
      <c r="DM19" s="184"/>
      <c r="DN19" s="184"/>
      <c r="DO19" s="184"/>
    </row>
    <row r="20" spans="1:119" ht="18.75" customHeight="1" thickBot="1" x14ac:dyDescent="0.2">
      <c r="A20" s="185"/>
      <c r="B20" s="490" t="s">
        <v>158</v>
      </c>
      <c r="C20" s="491"/>
      <c r="D20" s="491"/>
      <c r="E20" s="492"/>
      <c r="F20" s="492"/>
      <c r="G20" s="492"/>
      <c r="H20" s="492"/>
      <c r="I20" s="492"/>
      <c r="J20" s="492"/>
      <c r="K20" s="492"/>
      <c r="L20" s="498">
        <v>20519</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199"/>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4"/>
      <c r="DK20" s="184"/>
      <c r="DL20" s="184"/>
      <c r="DM20" s="184"/>
      <c r="DN20" s="184"/>
      <c r="DO20" s="184"/>
    </row>
    <row r="21" spans="1:119" ht="18.75" customHeight="1" x14ac:dyDescent="0.15">
      <c r="A21" s="185"/>
      <c r="B21" s="487" t="s">
        <v>159</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199"/>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4"/>
      <c r="DK21" s="184"/>
      <c r="DL21" s="184"/>
      <c r="DM21" s="184"/>
      <c r="DN21" s="184"/>
      <c r="DO21" s="184"/>
    </row>
    <row r="22" spans="1:119" ht="18.75" customHeight="1" thickBot="1" x14ac:dyDescent="0.2">
      <c r="A22" s="185"/>
      <c r="B22" s="457" t="s">
        <v>160</v>
      </c>
      <c r="C22" s="458"/>
      <c r="D22" s="459"/>
      <c r="E22" s="466" t="s">
        <v>1</v>
      </c>
      <c r="F22" s="441"/>
      <c r="G22" s="441"/>
      <c r="H22" s="441"/>
      <c r="I22" s="441"/>
      <c r="J22" s="441"/>
      <c r="K22" s="442"/>
      <c r="L22" s="466" t="s">
        <v>161</v>
      </c>
      <c r="M22" s="441"/>
      <c r="N22" s="441"/>
      <c r="O22" s="441"/>
      <c r="P22" s="442"/>
      <c r="Q22" s="451" t="s">
        <v>162</v>
      </c>
      <c r="R22" s="452"/>
      <c r="S22" s="452"/>
      <c r="T22" s="452"/>
      <c r="U22" s="452"/>
      <c r="V22" s="467"/>
      <c r="W22" s="469" t="s">
        <v>163</v>
      </c>
      <c r="X22" s="458"/>
      <c r="Y22" s="459"/>
      <c r="Z22" s="466" t="s">
        <v>1</v>
      </c>
      <c r="AA22" s="441"/>
      <c r="AB22" s="441"/>
      <c r="AC22" s="441"/>
      <c r="AD22" s="441"/>
      <c r="AE22" s="441"/>
      <c r="AF22" s="441"/>
      <c r="AG22" s="442"/>
      <c r="AH22" s="440" t="s">
        <v>164</v>
      </c>
      <c r="AI22" s="441"/>
      <c r="AJ22" s="441"/>
      <c r="AK22" s="441"/>
      <c r="AL22" s="442"/>
      <c r="AM22" s="440" t="s">
        <v>165</v>
      </c>
      <c r="AN22" s="446"/>
      <c r="AO22" s="446"/>
      <c r="AP22" s="446"/>
      <c r="AQ22" s="446"/>
      <c r="AR22" s="447"/>
      <c r="AS22" s="451" t="s">
        <v>162</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199"/>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4"/>
      <c r="DK22" s="184"/>
      <c r="DL22" s="184"/>
      <c r="DM22" s="184"/>
      <c r="DN22" s="184"/>
      <c r="DO22" s="184"/>
    </row>
    <row r="23" spans="1:119" ht="18.75" customHeight="1" x14ac:dyDescent="0.15">
      <c r="A23" s="185"/>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166</v>
      </c>
      <c r="AZ23" s="421"/>
      <c r="BA23" s="421"/>
      <c r="BB23" s="421"/>
      <c r="BC23" s="421"/>
      <c r="BD23" s="421"/>
      <c r="BE23" s="421"/>
      <c r="BF23" s="421"/>
      <c r="BG23" s="421"/>
      <c r="BH23" s="421"/>
      <c r="BI23" s="421"/>
      <c r="BJ23" s="421"/>
      <c r="BK23" s="421"/>
      <c r="BL23" s="421"/>
      <c r="BM23" s="422"/>
      <c r="BN23" s="428">
        <v>18584196</v>
      </c>
      <c r="BO23" s="429"/>
      <c r="BP23" s="429"/>
      <c r="BQ23" s="429"/>
      <c r="BR23" s="429"/>
      <c r="BS23" s="429"/>
      <c r="BT23" s="429"/>
      <c r="BU23" s="430"/>
      <c r="BV23" s="428">
        <v>18809047</v>
      </c>
      <c r="BW23" s="429"/>
      <c r="BX23" s="429"/>
      <c r="BY23" s="429"/>
      <c r="BZ23" s="429"/>
      <c r="CA23" s="429"/>
      <c r="CB23" s="429"/>
      <c r="CC23" s="430"/>
      <c r="CD23" s="199"/>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4"/>
      <c r="DK23" s="184"/>
      <c r="DL23" s="184"/>
      <c r="DM23" s="184"/>
      <c r="DN23" s="184"/>
      <c r="DO23" s="184"/>
    </row>
    <row r="24" spans="1:119" ht="18.75" customHeight="1" thickBot="1" x14ac:dyDescent="0.2">
      <c r="A24" s="185"/>
      <c r="B24" s="460"/>
      <c r="C24" s="461"/>
      <c r="D24" s="462"/>
      <c r="E24" s="401" t="s">
        <v>167</v>
      </c>
      <c r="F24" s="402"/>
      <c r="G24" s="402"/>
      <c r="H24" s="402"/>
      <c r="I24" s="402"/>
      <c r="J24" s="402"/>
      <c r="K24" s="403"/>
      <c r="L24" s="404">
        <v>1</v>
      </c>
      <c r="M24" s="405"/>
      <c r="N24" s="405"/>
      <c r="O24" s="405"/>
      <c r="P24" s="406"/>
      <c r="Q24" s="404">
        <v>9890</v>
      </c>
      <c r="R24" s="405"/>
      <c r="S24" s="405"/>
      <c r="T24" s="405"/>
      <c r="U24" s="405"/>
      <c r="V24" s="406"/>
      <c r="W24" s="470"/>
      <c r="X24" s="461"/>
      <c r="Y24" s="462"/>
      <c r="Z24" s="401" t="s">
        <v>168</v>
      </c>
      <c r="AA24" s="402"/>
      <c r="AB24" s="402"/>
      <c r="AC24" s="402"/>
      <c r="AD24" s="402"/>
      <c r="AE24" s="402"/>
      <c r="AF24" s="402"/>
      <c r="AG24" s="403"/>
      <c r="AH24" s="404">
        <v>371</v>
      </c>
      <c r="AI24" s="405"/>
      <c r="AJ24" s="405"/>
      <c r="AK24" s="405"/>
      <c r="AL24" s="406"/>
      <c r="AM24" s="404">
        <v>1117823</v>
      </c>
      <c r="AN24" s="405"/>
      <c r="AO24" s="405"/>
      <c r="AP24" s="405"/>
      <c r="AQ24" s="405"/>
      <c r="AR24" s="406"/>
      <c r="AS24" s="404">
        <v>3013</v>
      </c>
      <c r="AT24" s="405"/>
      <c r="AU24" s="405"/>
      <c r="AV24" s="405"/>
      <c r="AW24" s="405"/>
      <c r="AX24" s="407"/>
      <c r="AY24" s="395" t="s">
        <v>169</v>
      </c>
      <c r="AZ24" s="396"/>
      <c r="BA24" s="396"/>
      <c r="BB24" s="396"/>
      <c r="BC24" s="396"/>
      <c r="BD24" s="396"/>
      <c r="BE24" s="396"/>
      <c r="BF24" s="396"/>
      <c r="BG24" s="396"/>
      <c r="BH24" s="396"/>
      <c r="BI24" s="396"/>
      <c r="BJ24" s="396"/>
      <c r="BK24" s="396"/>
      <c r="BL24" s="396"/>
      <c r="BM24" s="397"/>
      <c r="BN24" s="428">
        <v>13006428</v>
      </c>
      <c r="BO24" s="429"/>
      <c r="BP24" s="429"/>
      <c r="BQ24" s="429"/>
      <c r="BR24" s="429"/>
      <c r="BS24" s="429"/>
      <c r="BT24" s="429"/>
      <c r="BU24" s="430"/>
      <c r="BV24" s="428">
        <v>13262628</v>
      </c>
      <c r="BW24" s="429"/>
      <c r="BX24" s="429"/>
      <c r="BY24" s="429"/>
      <c r="BZ24" s="429"/>
      <c r="CA24" s="429"/>
      <c r="CB24" s="429"/>
      <c r="CC24" s="430"/>
      <c r="CD24" s="199"/>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4"/>
      <c r="DK24" s="184"/>
      <c r="DL24" s="184"/>
      <c r="DM24" s="184"/>
      <c r="DN24" s="184"/>
      <c r="DO24" s="184"/>
    </row>
    <row r="25" spans="1:119" s="184" customFormat="1" ht="18.75" customHeight="1" x14ac:dyDescent="0.15">
      <c r="A25" s="185"/>
      <c r="B25" s="460"/>
      <c r="C25" s="461"/>
      <c r="D25" s="462"/>
      <c r="E25" s="401" t="s">
        <v>170</v>
      </c>
      <c r="F25" s="402"/>
      <c r="G25" s="402"/>
      <c r="H25" s="402"/>
      <c r="I25" s="402"/>
      <c r="J25" s="402"/>
      <c r="K25" s="403"/>
      <c r="L25" s="404">
        <v>1</v>
      </c>
      <c r="M25" s="405"/>
      <c r="N25" s="405"/>
      <c r="O25" s="405"/>
      <c r="P25" s="406"/>
      <c r="Q25" s="404">
        <v>8050</v>
      </c>
      <c r="R25" s="405"/>
      <c r="S25" s="405"/>
      <c r="T25" s="405"/>
      <c r="U25" s="405"/>
      <c r="V25" s="406"/>
      <c r="W25" s="470"/>
      <c r="X25" s="461"/>
      <c r="Y25" s="462"/>
      <c r="Z25" s="401" t="s">
        <v>171</v>
      </c>
      <c r="AA25" s="402"/>
      <c r="AB25" s="402"/>
      <c r="AC25" s="402"/>
      <c r="AD25" s="402"/>
      <c r="AE25" s="402"/>
      <c r="AF25" s="402"/>
      <c r="AG25" s="403"/>
      <c r="AH25" s="404" t="s">
        <v>143</v>
      </c>
      <c r="AI25" s="405"/>
      <c r="AJ25" s="405"/>
      <c r="AK25" s="405"/>
      <c r="AL25" s="406"/>
      <c r="AM25" s="404" t="s">
        <v>126</v>
      </c>
      <c r="AN25" s="405"/>
      <c r="AO25" s="405"/>
      <c r="AP25" s="405"/>
      <c r="AQ25" s="405"/>
      <c r="AR25" s="406"/>
      <c r="AS25" s="404" t="s">
        <v>134</v>
      </c>
      <c r="AT25" s="405"/>
      <c r="AU25" s="405"/>
      <c r="AV25" s="405"/>
      <c r="AW25" s="405"/>
      <c r="AX25" s="407"/>
      <c r="AY25" s="420" t="s">
        <v>172</v>
      </c>
      <c r="AZ25" s="421"/>
      <c r="BA25" s="421"/>
      <c r="BB25" s="421"/>
      <c r="BC25" s="421"/>
      <c r="BD25" s="421"/>
      <c r="BE25" s="421"/>
      <c r="BF25" s="421"/>
      <c r="BG25" s="421"/>
      <c r="BH25" s="421"/>
      <c r="BI25" s="421"/>
      <c r="BJ25" s="421"/>
      <c r="BK25" s="421"/>
      <c r="BL25" s="421"/>
      <c r="BM25" s="422"/>
      <c r="BN25" s="423">
        <v>3606603</v>
      </c>
      <c r="BO25" s="424"/>
      <c r="BP25" s="424"/>
      <c r="BQ25" s="424"/>
      <c r="BR25" s="424"/>
      <c r="BS25" s="424"/>
      <c r="BT25" s="424"/>
      <c r="BU25" s="425"/>
      <c r="BV25" s="423">
        <v>3042158</v>
      </c>
      <c r="BW25" s="424"/>
      <c r="BX25" s="424"/>
      <c r="BY25" s="424"/>
      <c r="BZ25" s="424"/>
      <c r="CA25" s="424"/>
      <c r="CB25" s="424"/>
      <c r="CC25" s="425"/>
      <c r="CD25" s="199"/>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4" customFormat="1" ht="18.75" customHeight="1" x14ac:dyDescent="0.15">
      <c r="A26" s="185"/>
      <c r="B26" s="460"/>
      <c r="C26" s="461"/>
      <c r="D26" s="462"/>
      <c r="E26" s="401" t="s">
        <v>173</v>
      </c>
      <c r="F26" s="402"/>
      <c r="G26" s="402"/>
      <c r="H26" s="402"/>
      <c r="I26" s="402"/>
      <c r="J26" s="402"/>
      <c r="K26" s="403"/>
      <c r="L26" s="404">
        <v>1</v>
      </c>
      <c r="M26" s="405"/>
      <c r="N26" s="405"/>
      <c r="O26" s="405"/>
      <c r="P26" s="406"/>
      <c r="Q26" s="404">
        <v>6820</v>
      </c>
      <c r="R26" s="405"/>
      <c r="S26" s="405"/>
      <c r="T26" s="405"/>
      <c r="U26" s="405"/>
      <c r="V26" s="406"/>
      <c r="W26" s="470"/>
      <c r="X26" s="461"/>
      <c r="Y26" s="462"/>
      <c r="Z26" s="401" t="s">
        <v>174</v>
      </c>
      <c r="AA26" s="483"/>
      <c r="AB26" s="483"/>
      <c r="AC26" s="483"/>
      <c r="AD26" s="483"/>
      <c r="AE26" s="483"/>
      <c r="AF26" s="483"/>
      <c r="AG26" s="484"/>
      <c r="AH26" s="404">
        <v>43</v>
      </c>
      <c r="AI26" s="405"/>
      <c r="AJ26" s="405"/>
      <c r="AK26" s="405"/>
      <c r="AL26" s="406"/>
      <c r="AM26" s="404">
        <v>134848</v>
      </c>
      <c r="AN26" s="405"/>
      <c r="AO26" s="405"/>
      <c r="AP26" s="405"/>
      <c r="AQ26" s="405"/>
      <c r="AR26" s="406"/>
      <c r="AS26" s="404">
        <v>3136</v>
      </c>
      <c r="AT26" s="405"/>
      <c r="AU26" s="405"/>
      <c r="AV26" s="405"/>
      <c r="AW26" s="405"/>
      <c r="AX26" s="407"/>
      <c r="AY26" s="437" t="s">
        <v>175</v>
      </c>
      <c r="AZ26" s="438"/>
      <c r="BA26" s="438"/>
      <c r="BB26" s="438"/>
      <c r="BC26" s="438"/>
      <c r="BD26" s="438"/>
      <c r="BE26" s="438"/>
      <c r="BF26" s="438"/>
      <c r="BG26" s="438"/>
      <c r="BH26" s="438"/>
      <c r="BI26" s="438"/>
      <c r="BJ26" s="438"/>
      <c r="BK26" s="438"/>
      <c r="BL26" s="438"/>
      <c r="BM26" s="439"/>
      <c r="BN26" s="428" t="s">
        <v>176</v>
      </c>
      <c r="BO26" s="429"/>
      <c r="BP26" s="429"/>
      <c r="BQ26" s="429"/>
      <c r="BR26" s="429"/>
      <c r="BS26" s="429"/>
      <c r="BT26" s="429"/>
      <c r="BU26" s="430"/>
      <c r="BV26" s="428" t="s">
        <v>126</v>
      </c>
      <c r="BW26" s="429"/>
      <c r="BX26" s="429"/>
      <c r="BY26" s="429"/>
      <c r="BZ26" s="429"/>
      <c r="CA26" s="429"/>
      <c r="CB26" s="429"/>
      <c r="CC26" s="430"/>
      <c r="CD26" s="199"/>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5"/>
      <c r="B27" s="460"/>
      <c r="C27" s="461"/>
      <c r="D27" s="462"/>
      <c r="E27" s="401" t="s">
        <v>177</v>
      </c>
      <c r="F27" s="402"/>
      <c r="G27" s="402"/>
      <c r="H27" s="402"/>
      <c r="I27" s="402"/>
      <c r="J27" s="402"/>
      <c r="K27" s="403"/>
      <c r="L27" s="404">
        <v>1</v>
      </c>
      <c r="M27" s="405"/>
      <c r="N27" s="405"/>
      <c r="O27" s="405"/>
      <c r="P27" s="406"/>
      <c r="Q27" s="404">
        <v>4980</v>
      </c>
      <c r="R27" s="405"/>
      <c r="S27" s="405"/>
      <c r="T27" s="405"/>
      <c r="U27" s="405"/>
      <c r="V27" s="406"/>
      <c r="W27" s="470"/>
      <c r="X27" s="461"/>
      <c r="Y27" s="462"/>
      <c r="Z27" s="401" t="s">
        <v>178</v>
      </c>
      <c r="AA27" s="402"/>
      <c r="AB27" s="402"/>
      <c r="AC27" s="402"/>
      <c r="AD27" s="402"/>
      <c r="AE27" s="402"/>
      <c r="AF27" s="402"/>
      <c r="AG27" s="403"/>
      <c r="AH27" s="404" t="s">
        <v>126</v>
      </c>
      <c r="AI27" s="405"/>
      <c r="AJ27" s="405"/>
      <c r="AK27" s="405"/>
      <c r="AL27" s="406"/>
      <c r="AM27" s="404" t="s">
        <v>176</v>
      </c>
      <c r="AN27" s="405"/>
      <c r="AO27" s="405"/>
      <c r="AP27" s="405"/>
      <c r="AQ27" s="405"/>
      <c r="AR27" s="406"/>
      <c r="AS27" s="404" t="s">
        <v>126</v>
      </c>
      <c r="AT27" s="405"/>
      <c r="AU27" s="405"/>
      <c r="AV27" s="405"/>
      <c r="AW27" s="405"/>
      <c r="AX27" s="407"/>
      <c r="AY27" s="434" t="s">
        <v>179</v>
      </c>
      <c r="AZ27" s="435"/>
      <c r="BA27" s="435"/>
      <c r="BB27" s="435"/>
      <c r="BC27" s="435"/>
      <c r="BD27" s="435"/>
      <c r="BE27" s="435"/>
      <c r="BF27" s="435"/>
      <c r="BG27" s="435"/>
      <c r="BH27" s="435"/>
      <c r="BI27" s="435"/>
      <c r="BJ27" s="435"/>
      <c r="BK27" s="435"/>
      <c r="BL27" s="435"/>
      <c r="BM27" s="436"/>
      <c r="BN27" s="431" t="s">
        <v>126</v>
      </c>
      <c r="BO27" s="432"/>
      <c r="BP27" s="432"/>
      <c r="BQ27" s="432"/>
      <c r="BR27" s="432"/>
      <c r="BS27" s="432"/>
      <c r="BT27" s="432"/>
      <c r="BU27" s="433"/>
      <c r="BV27" s="431" t="s">
        <v>126</v>
      </c>
      <c r="BW27" s="432"/>
      <c r="BX27" s="432"/>
      <c r="BY27" s="432"/>
      <c r="BZ27" s="432"/>
      <c r="CA27" s="432"/>
      <c r="CB27" s="432"/>
      <c r="CC27" s="433"/>
      <c r="CD27" s="201"/>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4"/>
      <c r="DK27" s="184"/>
      <c r="DL27" s="184"/>
      <c r="DM27" s="184"/>
      <c r="DN27" s="184"/>
      <c r="DO27" s="184"/>
    </row>
    <row r="28" spans="1:119" ht="18.75" customHeight="1" x14ac:dyDescent="0.15">
      <c r="A28" s="185"/>
      <c r="B28" s="460"/>
      <c r="C28" s="461"/>
      <c r="D28" s="462"/>
      <c r="E28" s="401" t="s">
        <v>180</v>
      </c>
      <c r="F28" s="402"/>
      <c r="G28" s="402"/>
      <c r="H28" s="402"/>
      <c r="I28" s="402"/>
      <c r="J28" s="402"/>
      <c r="K28" s="403"/>
      <c r="L28" s="404">
        <v>1</v>
      </c>
      <c r="M28" s="405"/>
      <c r="N28" s="405"/>
      <c r="O28" s="405"/>
      <c r="P28" s="406"/>
      <c r="Q28" s="404">
        <v>4370</v>
      </c>
      <c r="R28" s="405"/>
      <c r="S28" s="405"/>
      <c r="T28" s="405"/>
      <c r="U28" s="405"/>
      <c r="V28" s="406"/>
      <c r="W28" s="470"/>
      <c r="X28" s="461"/>
      <c r="Y28" s="462"/>
      <c r="Z28" s="401" t="s">
        <v>181</v>
      </c>
      <c r="AA28" s="402"/>
      <c r="AB28" s="402"/>
      <c r="AC28" s="402"/>
      <c r="AD28" s="402"/>
      <c r="AE28" s="402"/>
      <c r="AF28" s="402"/>
      <c r="AG28" s="403"/>
      <c r="AH28" s="404" t="s">
        <v>126</v>
      </c>
      <c r="AI28" s="405"/>
      <c r="AJ28" s="405"/>
      <c r="AK28" s="405"/>
      <c r="AL28" s="406"/>
      <c r="AM28" s="404" t="s">
        <v>126</v>
      </c>
      <c r="AN28" s="405"/>
      <c r="AO28" s="405"/>
      <c r="AP28" s="405"/>
      <c r="AQ28" s="405"/>
      <c r="AR28" s="406"/>
      <c r="AS28" s="404" t="s">
        <v>126</v>
      </c>
      <c r="AT28" s="405"/>
      <c r="AU28" s="405"/>
      <c r="AV28" s="405"/>
      <c r="AW28" s="405"/>
      <c r="AX28" s="407"/>
      <c r="AY28" s="411" t="s">
        <v>182</v>
      </c>
      <c r="AZ28" s="412"/>
      <c r="BA28" s="412"/>
      <c r="BB28" s="413"/>
      <c r="BC28" s="420" t="s">
        <v>48</v>
      </c>
      <c r="BD28" s="421"/>
      <c r="BE28" s="421"/>
      <c r="BF28" s="421"/>
      <c r="BG28" s="421"/>
      <c r="BH28" s="421"/>
      <c r="BI28" s="421"/>
      <c r="BJ28" s="421"/>
      <c r="BK28" s="421"/>
      <c r="BL28" s="421"/>
      <c r="BM28" s="422"/>
      <c r="BN28" s="423">
        <v>1576627</v>
      </c>
      <c r="BO28" s="424"/>
      <c r="BP28" s="424"/>
      <c r="BQ28" s="424"/>
      <c r="BR28" s="424"/>
      <c r="BS28" s="424"/>
      <c r="BT28" s="424"/>
      <c r="BU28" s="425"/>
      <c r="BV28" s="423">
        <v>1825534</v>
      </c>
      <c r="BW28" s="424"/>
      <c r="BX28" s="424"/>
      <c r="BY28" s="424"/>
      <c r="BZ28" s="424"/>
      <c r="CA28" s="424"/>
      <c r="CB28" s="424"/>
      <c r="CC28" s="425"/>
      <c r="CD28" s="199"/>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4"/>
      <c r="DK28" s="184"/>
      <c r="DL28" s="184"/>
      <c r="DM28" s="184"/>
      <c r="DN28" s="184"/>
      <c r="DO28" s="184"/>
    </row>
    <row r="29" spans="1:119" ht="18.75" customHeight="1" x14ac:dyDescent="0.15">
      <c r="A29" s="185"/>
      <c r="B29" s="460"/>
      <c r="C29" s="461"/>
      <c r="D29" s="462"/>
      <c r="E29" s="401" t="s">
        <v>183</v>
      </c>
      <c r="F29" s="402"/>
      <c r="G29" s="402"/>
      <c r="H29" s="402"/>
      <c r="I29" s="402"/>
      <c r="J29" s="402"/>
      <c r="K29" s="403"/>
      <c r="L29" s="404">
        <v>16</v>
      </c>
      <c r="M29" s="405"/>
      <c r="N29" s="405"/>
      <c r="O29" s="405"/>
      <c r="P29" s="406"/>
      <c r="Q29" s="404">
        <v>4090</v>
      </c>
      <c r="R29" s="405"/>
      <c r="S29" s="405"/>
      <c r="T29" s="405"/>
      <c r="U29" s="405"/>
      <c r="V29" s="406"/>
      <c r="W29" s="471"/>
      <c r="X29" s="472"/>
      <c r="Y29" s="473"/>
      <c r="Z29" s="401" t="s">
        <v>184</v>
      </c>
      <c r="AA29" s="402"/>
      <c r="AB29" s="402"/>
      <c r="AC29" s="402"/>
      <c r="AD29" s="402"/>
      <c r="AE29" s="402"/>
      <c r="AF29" s="402"/>
      <c r="AG29" s="403"/>
      <c r="AH29" s="404">
        <v>371</v>
      </c>
      <c r="AI29" s="405"/>
      <c r="AJ29" s="405"/>
      <c r="AK29" s="405"/>
      <c r="AL29" s="406"/>
      <c r="AM29" s="404">
        <v>1117823</v>
      </c>
      <c r="AN29" s="405"/>
      <c r="AO29" s="405"/>
      <c r="AP29" s="405"/>
      <c r="AQ29" s="405"/>
      <c r="AR29" s="406"/>
      <c r="AS29" s="404">
        <v>3013</v>
      </c>
      <c r="AT29" s="405"/>
      <c r="AU29" s="405"/>
      <c r="AV29" s="405"/>
      <c r="AW29" s="405"/>
      <c r="AX29" s="407"/>
      <c r="AY29" s="414"/>
      <c r="AZ29" s="415"/>
      <c r="BA29" s="415"/>
      <c r="BB29" s="416"/>
      <c r="BC29" s="408" t="s">
        <v>185</v>
      </c>
      <c r="BD29" s="409"/>
      <c r="BE29" s="409"/>
      <c r="BF29" s="409"/>
      <c r="BG29" s="409"/>
      <c r="BH29" s="409"/>
      <c r="BI29" s="409"/>
      <c r="BJ29" s="409"/>
      <c r="BK29" s="409"/>
      <c r="BL29" s="409"/>
      <c r="BM29" s="410"/>
      <c r="BN29" s="428">
        <v>272931</v>
      </c>
      <c r="BO29" s="429"/>
      <c r="BP29" s="429"/>
      <c r="BQ29" s="429"/>
      <c r="BR29" s="429"/>
      <c r="BS29" s="429"/>
      <c r="BT29" s="429"/>
      <c r="BU29" s="430"/>
      <c r="BV29" s="428">
        <v>276313</v>
      </c>
      <c r="BW29" s="429"/>
      <c r="BX29" s="429"/>
      <c r="BY29" s="429"/>
      <c r="BZ29" s="429"/>
      <c r="CA29" s="429"/>
      <c r="CB29" s="429"/>
      <c r="CC29" s="430"/>
      <c r="CD29" s="201"/>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4"/>
      <c r="DK29" s="184"/>
      <c r="DL29" s="184"/>
      <c r="DM29" s="184"/>
      <c r="DN29" s="184"/>
      <c r="DO29" s="184"/>
    </row>
    <row r="30" spans="1:119" ht="18.75" customHeight="1" thickBot="1" x14ac:dyDescent="0.2">
      <c r="A30" s="185"/>
      <c r="B30" s="463"/>
      <c r="C30" s="464"/>
      <c r="D30" s="465"/>
      <c r="E30" s="474"/>
      <c r="F30" s="475"/>
      <c r="G30" s="475"/>
      <c r="H30" s="475"/>
      <c r="I30" s="475"/>
      <c r="J30" s="475"/>
      <c r="K30" s="476"/>
      <c r="L30" s="477"/>
      <c r="M30" s="478"/>
      <c r="N30" s="478"/>
      <c r="O30" s="478"/>
      <c r="P30" s="479"/>
      <c r="Q30" s="477"/>
      <c r="R30" s="478"/>
      <c r="S30" s="478"/>
      <c r="T30" s="478"/>
      <c r="U30" s="478"/>
      <c r="V30" s="479"/>
      <c r="W30" s="480" t="s">
        <v>186</v>
      </c>
      <c r="X30" s="481"/>
      <c r="Y30" s="481"/>
      <c r="Z30" s="481"/>
      <c r="AA30" s="481"/>
      <c r="AB30" s="481"/>
      <c r="AC30" s="481"/>
      <c r="AD30" s="481"/>
      <c r="AE30" s="481"/>
      <c r="AF30" s="481"/>
      <c r="AG30" s="482"/>
      <c r="AH30" s="392">
        <v>96.9</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10786735</v>
      </c>
      <c r="BO30" s="432"/>
      <c r="BP30" s="432"/>
      <c r="BQ30" s="432"/>
      <c r="BR30" s="432"/>
      <c r="BS30" s="432"/>
      <c r="BT30" s="432"/>
      <c r="BU30" s="433"/>
      <c r="BV30" s="431">
        <v>12361598</v>
      </c>
      <c r="BW30" s="432"/>
      <c r="BX30" s="432"/>
      <c r="BY30" s="432"/>
      <c r="BZ30" s="432"/>
      <c r="CA30" s="432"/>
      <c r="CB30" s="432"/>
      <c r="CC30" s="433"/>
      <c r="CD30" s="202"/>
      <c r="CE30" s="203"/>
      <c r="CF30" s="203"/>
      <c r="CG30" s="203"/>
      <c r="CH30" s="203"/>
      <c r="CI30" s="203"/>
      <c r="CJ30" s="203"/>
      <c r="CK30" s="203"/>
      <c r="CL30" s="203"/>
      <c r="CM30" s="203"/>
      <c r="CN30" s="203"/>
      <c r="CO30" s="203"/>
      <c r="CP30" s="203"/>
      <c r="CQ30" s="203"/>
      <c r="CR30" s="203"/>
      <c r="CS30" s="204"/>
      <c r="CT30" s="205"/>
      <c r="CU30" s="206"/>
      <c r="CV30" s="206"/>
      <c r="CW30" s="206"/>
      <c r="CX30" s="206"/>
      <c r="CY30" s="206"/>
      <c r="CZ30" s="206"/>
      <c r="DA30" s="207"/>
      <c r="DB30" s="205"/>
      <c r="DC30" s="206"/>
      <c r="DD30" s="206"/>
      <c r="DE30" s="206"/>
      <c r="DF30" s="206"/>
      <c r="DG30" s="206"/>
      <c r="DH30" s="206"/>
      <c r="DI30" s="207"/>
      <c r="DJ30" s="184"/>
      <c r="DK30" s="184"/>
      <c r="DL30" s="184"/>
      <c r="DM30" s="184"/>
      <c r="DN30" s="184"/>
      <c r="DO30" s="184"/>
    </row>
    <row r="31" spans="1:119" ht="13.5" customHeight="1" x14ac:dyDescent="0.15">
      <c r="A31" s="185"/>
      <c r="B31" s="208"/>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10"/>
      <c r="DJ31" s="184"/>
      <c r="DK31" s="184"/>
      <c r="DL31" s="184"/>
      <c r="DM31" s="184"/>
      <c r="DN31" s="184"/>
      <c r="DO31" s="184"/>
    </row>
    <row r="32" spans="1:119" ht="13.5" customHeight="1" x14ac:dyDescent="0.15">
      <c r="A32" s="185"/>
      <c r="B32" s="211"/>
      <c r="C32" s="212" t="s">
        <v>187</v>
      </c>
      <c r="D32" s="212"/>
      <c r="E32" s="212"/>
      <c r="F32" s="209"/>
      <c r="G32" s="209"/>
      <c r="H32" s="209"/>
      <c r="I32" s="209"/>
      <c r="J32" s="209"/>
      <c r="K32" s="209"/>
      <c r="L32" s="209"/>
      <c r="M32" s="209"/>
      <c r="N32" s="209"/>
      <c r="O32" s="209"/>
      <c r="P32" s="209"/>
      <c r="Q32" s="209"/>
      <c r="R32" s="209"/>
      <c r="S32" s="209"/>
      <c r="T32" s="209"/>
      <c r="U32" s="209" t="s">
        <v>188</v>
      </c>
      <c r="V32" s="209"/>
      <c r="W32" s="209"/>
      <c r="X32" s="209"/>
      <c r="Y32" s="209"/>
      <c r="Z32" s="209"/>
      <c r="AA32" s="209"/>
      <c r="AB32" s="209"/>
      <c r="AC32" s="209"/>
      <c r="AD32" s="209"/>
      <c r="AE32" s="209"/>
      <c r="AF32" s="209"/>
      <c r="AG32" s="209"/>
      <c r="AH32" s="209"/>
      <c r="AI32" s="209"/>
      <c r="AJ32" s="209"/>
      <c r="AK32" s="209"/>
      <c r="AL32" s="209"/>
      <c r="AM32" s="213" t="s">
        <v>189</v>
      </c>
      <c r="AN32" s="209"/>
      <c r="AO32" s="209"/>
      <c r="AP32" s="209"/>
      <c r="AQ32" s="209"/>
      <c r="AR32" s="209"/>
      <c r="AS32" s="213"/>
      <c r="AT32" s="213"/>
      <c r="AU32" s="213"/>
      <c r="AV32" s="213"/>
      <c r="AW32" s="213"/>
      <c r="AX32" s="213"/>
      <c r="AY32" s="213"/>
      <c r="AZ32" s="213"/>
      <c r="BA32" s="213"/>
      <c r="BB32" s="209"/>
      <c r="BC32" s="213"/>
      <c r="BD32" s="209"/>
      <c r="BE32" s="213" t="s">
        <v>190</v>
      </c>
      <c r="BF32" s="209"/>
      <c r="BG32" s="209"/>
      <c r="BH32" s="209"/>
      <c r="BI32" s="209"/>
      <c r="BJ32" s="213"/>
      <c r="BK32" s="213"/>
      <c r="BL32" s="213"/>
      <c r="BM32" s="213"/>
      <c r="BN32" s="213"/>
      <c r="BO32" s="213"/>
      <c r="BP32" s="213"/>
      <c r="BQ32" s="213"/>
      <c r="BR32" s="209"/>
      <c r="BS32" s="209"/>
      <c r="BT32" s="209"/>
      <c r="BU32" s="209"/>
      <c r="BV32" s="209"/>
      <c r="BW32" s="209" t="s">
        <v>191</v>
      </c>
      <c r="BX32" s="209"/>
      <c r="BY32" s="209"/>
      <c r="BZ32" s="209"/>
      <c r="CA32" s="209"/>
      <c r="CB32" s="213"/>
      <c r="CC32" s="213"/>
      <c r="CD32" s="213"/>
      <c r="CE32" s="213"/>
      <c r="CF32" s="213"/>
      <c r="CG32" s="213"/>
      <c r="CH32" s="213"/>
      <c r="CI32" s="213"/>
      <c r="CJ32" s="213"/>
      <c r="CK32" s="213"/>
      <c r="CL32" s="213"/>
      <c r="CM32" s="213"/>
      <c r="CN32" s="213"/>
      <c r="CO32" s="213" t="s">
        <v>192</v>
      </c>
      <c r="CP32" s="213"/>
      <c r="CQ32" s="213"/>
      <c r="CR32" s="213"/>
      <c r="CS32" s="213"/>
      <c r="CT32" s="213"/>
      <c r="CU32" s="213"/>
      <c r="CV32" s="213"/>
      <c r="CW32" s="213"/>
      <c r="CX32" s="213"/>
      <c r="CY32" s="213"/>
      <c r="CZ32" s="213"/>
      <c r="DA32" s="213"/>
      <c r="DB32" s="213"/>
      <c r="DC32" s="213"/>
      <c r="DD32" s="213"/>
      <c r="DE32" s="213"/>
      <c r="DF32" s="213"/>
      <c r="DG32" s="213"/>
      <c r="DH32" s="213"/>
      <c r="DI32" s="210"/>
      <c r="DJ32" s="184"/>
      <c r="DK32" s="184"/>
      <c r="DL32" s="184"/>
      <c r="DM32" s="184"/>
      <c r="DN32" s="184"/>
      <c r="DO32" s="184"/>
    </row>
    <row r="33" spans="1:119" ht="13.5" customHeight="1" x14ac:dyDescent="0.15">
      <c r="A33" s="185"/>
      <c r="B33" s="211"/>
      <c r="C33" s="391" t="s">
        <v>193</v>
      </c>
      <c r="D33" s="391"/>
      <c r="E33" s="390" t="s">
        <v>194</v>
      </c>
      <c r="F33" s="390"/>
      <c r="G33" s="390"/>
      <c r="H33" s="390"/>
      <c r="I33" s="390"/>
      <c r="J33" s="390"/>
      <c r="K33" s="390"/>
      <c r="L33" s="390"/>
      <c r="M33" s="390"/>
      <c r="N33" s="390"/>
      <c r="O33" s="390"/>
      <c r="P33" s="390"/>
      <c r="Q33" s="390"/>
      <c r="R33" s="390"/>
      <c r="S33" s="390"/>
      <c r="T33" s="214"/>
      <c r="U33" s="391" t="s">
        <v>195</v>
      </c>
      <c r="V33" s="391"/>
      <c r="W33" s="390" t="s">
        <v>196</v>
      </c>
      <c r="X33" s="390"/>
      <c r="Y33" s="390"/>
      <c r="Z33" s="390"/>
      <c r="AA33" s="390"/>
      <c r="AB33" s="390"/>
      <c r="AC33" s="390"/>
      <c r="AD33" s="390"/>
      <c r="AE33" s="390"/>
      <c r="AF33" s="390"/>
      <c r="AG33" s="390"/>
      <c r="AH33" s="390"/>
      <c r="AI33" s="390"/>
      <c r="AJ33" s="390"/>
      <c r="AK33" s="390"/>
      <c r="AL33" s="214"/>
      <c r="AM33" s="391" t="s">
        <v>197</v>
      </c>
      <c r="AN33" s="391"/>
      <c r="AO33" s="390" t="s">
        <v>196</v>
      </c>
      <c r="AP33" s="390"/>
      <c r="AQ33" s="390"/>
      <c r="AR33" s="390"/>
      <c r="AS33" s="390"/>
      <c r="AT33" s="390"/>
      <c r="AU33" s="390"/>
      <c r="AV33" s="390"/>
      <c r="AW33" s="390"/>
      <c r="AX33" s="390"/>
      <c r="AY33" s="390"/>
      <c r="AZ33" s="390"/>
      <c r="BA33" s="390"/>
      <c r="BB33" s="390"/>
      <c r="BC33" s="390"/>
      <c r="BD33" s="215"/>
      <c r="BE33" s="390" t="s">
        <v>198</v>
      </c>
      <c r="BF33" s="390"/>
      <c r="BG33" s="390" t="s">
        <v>199</v>
      </c>
      <c r="BH33" s="390"/>
      <c r="BI33" s="390"/>
      <c r="BJ33" s="390"/>
      <c r="BK33" s="390"/>
      <c r="BL33" s="390"/>
      <c r="BM33" s="390"/>
      <c r="BN33" s="390"/>
      <c r="BO33" s="390"/>
      <c r="BP33" s="390"/>
      <c r="BQ33" s="390"/>
      <c r="BR33" s="390"/>
      <c r="BS33" s="390"/>
      <c r="BT33" s="390"/>
      <c r="BU33" s="390"/>
      <c r="BV33" s="215"/>
      <c r="BW33" s="391" t="s">
        <v>198</v>
      </c>
      <c r="BX33" s="391"/>
      <c r="BY33" s="390" t="s">
        <v>200</v>
      </c>
      <c r="BZ33" s="390"/>
      <c r="CA33" s="390"/>
      <c r="CB33" s="390"/>
      <c r="CC33" s="390"/>
      <c r="CD33" s="390"/>
      <c r="CE33" s="390"/>
      <c r="CF33" s="390"/>
      <c r="CG33" s="390"/>
      <c r="CH33" s="390"/>
      <c r="CI33" s="390"/>
      <c r="CJ33" s="390"/>
      <c r="CK33" s="390"/>
      <c r="CL33" s="390"/>
      <c r="CM33" s="390"/>
      <c r="CN33" s="214"/>
      <c r="CO33" s="391" t="s">
        <v>193</v>
      </c>
      <c r="CP33" s="391"/>
      <c r="CQ33" s="390" t="s">
        <v>201</v>
      </c>
      <c r="CR33" s="390"/>
      <c r="CS33" s="390"/>
      <c r="CT33" s="390"/>
      <c r="CU33" s="390"/>
      <c r="CV33" s="390"/>
      <c r="CW33" s="390"/>
      <c r="CX33" s="390"/>
      <c r="CY33" s="390"/>
      <c r="CZ33" s="390"/>
      <c r="DA33" s="390"/>
      <c r="DB33" s="390"/>
      <c r="DC33" s="390"/>
      <c r="DD33" s="390"/>
      <c r="DE33" s="390"/>
      <c r="DF33" s="214"/>
      <c r="DG33" s="389" t="s">
        <v>202</v>
      </c>
      <c r="DH33" s="389"/>
      <c r="DI33" s="216"/>
      <c r="DJ33" s="184"/>
      <c r="DK33" s="184"/>
      <c r="DL33" s="184"/>
      <c r="DM33" s="184"/>
      <c r="DN33" s="184"/>
      <c r="DO33" s="184"/>
    </row>
    <row r="34" spans="1:119" ht="32.25" customHeight="1" x14ac:dyDescent="0.15">
      <c r="A34" s="185"/>
      <c r="B34" s="211"/>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2"/>
      <c r="U34" s="387">
        <f>IF(W34="","",MAX(C34:D43)+1)</f>
        <v>5</v>
      </c>
      <c r="V34" s="387"/>
      <c r="W34" s="386" t="str">
        <f>IF('各会計、関係団体の財政状況及び健全化判断比率'!B28="","",'各会計、関係団体の財政状況及び健全化判断比率'!B28)</f>
        <v>塩竈市国民健康保険事業特別会計</v>
      </c>
      <c r="X34" s="386"/>
      <c r="Y34" s="386"/>
      <c r="Z34" s="386"/>
      <c r="AA34" s="386"/>
      <c r="AB34" s="386"/>
      <c r="AC34" s="386"/>
      <c r="AD34" s="386"/>
      <c r="AE34" s="386"/>
      <c r="AF34" s="386"/>
      <c r="AG34" s="386"/>
      <c r="AH34" s="386"/>
      <c r="AI34" s="386"/>
      <c r="AJ34" s="386"/>
      <c r="AK34" s="386"/>
      <c r="AL34" s="212"/>
      <c r="AM34" s="387">
        <f>IF(AO34="","",MAX(C34:D43,U34:V43)+1)</f>
        <v>8</v>
      </c>
      <c r="AN34" s="387"/>
      <c r="AO34" s="386" t="str">
        <f>IF('各会計、関係団体の財政状況及び健全化判断比率'!B31="","",'各会計、関係団体の財政状況及び健全化判断比率'!B31)</f>
        <v>塩竈市水道事業会計</v>
      </c>
      <c r="AP34" s="386"/>
      <c r="AQ34" s="386"/>
      <c r="AR34" s="386"/>
      <c r="AS34" s="386"/>
      <c r="AT34" s="386"/>
      <c r="AU34" s="386"/>
      <c r="AV34" s="386"/>
      <c r="AW34" s="386"/>
      <c r="AX34" s="386"/>
      <c r="AY34" s="386"/>
      <c r="AZ34" s="386"/>
      <c r="BA34" s="386"/>
      <c r="BB34" s="386"/>
      <c r="BC34" s="386"/>
      <c r="BD34" s="212"/>
      <c r="BE34" s="387">
        <f>IF(BG34="","",MAX(C34:D43,U34:V43,AM34:AN43)+1)</f>
        <v>10</v>
      </c>
      <c r="BF34" s="387"/>
      <c r="BG34" s="386" t="str">
        <f>IF('各会計、関係団体の財政状況及び健全化判断比率'!B33="","",'各会計、関係団体の財政状況及び健全化判断比率'!B33)</f>
        <v>塩竈市交通事業特別会計</v>
      </c>
      <c r="BH34" s="386"/>
      <c r="BI34" s="386"/>
      <c r="BJ34" s="386"/>
      <c r="BK34" s="386"/>
      <c r="BL34" s="386"/>
      <c r="BM34" s="386"/>
      <c r="BN34" s="386"/>
      <c r="BO34" s="386"/>
      <c r="BP34" s="386"/>
      <c r="BQ34" s="386"/>
      <c r="BR34" s="386"/>
      <c r="BS34" s="386"/>
      <c r="BT34" s="386"/>
      <c r="BU34" s="386"/>
      <c r="BV34" s="212"/>
      <c r="BW34" s="387">
        <f>IF(BY34="","",MAX(C34:D43,U34:V43,AM34:AN43,BE34:BF43)+1)</f>
        <v>14</v>
      </c>
      <c r="BX34" s="387"/>
      <c r="BY34" s="386" t="str">
        <f>IF('各会計、関係団体の財政状況及び健全化判断比率'!B68="","",'各会計、関係団体の財政状況及び健全化判断比率'!B68)</f>
        <v>宮城県市町村職員退職手当組合</v>
      </c>
      <c r="BZ34" s="386"/>
      <c r="CA34" s="386"/>
      <c r="CB34" s="386"/>
      <c r="CC34" s="386"/>
      <c r="CD34" s="386"/>
      <c r="CE34" s="386"/>
      <c r="CF34" s="386"/>
      <c r="CG34" s="386"/>
      <c r="CH34" s="386"/>
      <c r="CI34" s="386"/>
      <c r="CJ34" s="386"/>
      <c r="CK34" s="386"/>
      <c r="CL34" s="386"/>
      <c r="CM34" s="386"/>
      <c r="CN34" s="212"/>
      <c r="CO34" s="387">
        <f>IF(CQ34="","",MAX(C34:D43,U34:V43,AM34:AN43,BE34:BF43,BW34:BX43)+1)</f>
        <v>19</v>
      </c>
      <c r="CP34" s="387"/>
      <c r="CQ34" s="386" t="str">
        <f>IF('各会計、関係団体の財政状況及び健全化判断比率'!BS7="","",'各会計、関係団体の財政状況及び健全化判断比率'!BS7)</f>
        <v>塩釜港開発</v>
      </c>
      <c r="CR34" s="386"/>
      <c r="CS34" s="386"/>
      <c r="CT34" s="386"/>
      <c r="CU34" s="386"/>
      <c r="CV34" s="386"/>
      <c r="CW34" s="386"/>
      <c r="CX34" s="386"/>
      <c r="CY34" s="386"/>
      <c r="CZ34" s="386"/>
      <c r="DA34" s="386"/>
      <c r="DB34" s="386"/>
      <c r="DC34" s="386"/>
      <c r="DD34" s="386"/>
      <c r="DE34" s="386"/>
      <c r="DF34" s="209"/>
      <c r="DG34" s="388" t="str">
        <f>IF('各会計、関係団体の財政状況及び健全化判断比率'!BR7="","",'各会計、関係団体の財政状況及び健全化判断比率'!BR7)</f>
        <v/>
      </c>
      <c r="DH34" s="388"/>
      <c r="DI34" s="216"/>
      <c r="DJ34" s="184"/>
      <c r="DK34" s="184"/>
      <c r="DL34" s="184"/>
      <c r="DM34" s="184"/>
      <c r="DN34" s="184"/>
      <c r="DO34" s="184"/>
    </row>
    <row r="35" spans="1:119" ht="32.25" customHeight="1" x14ac:dyDescent="0.15">
      <c r="A35" s="185"/>
      <c r="B35" s="211"/>
      <c r="C35" s="387">
        <f>IF(E35="","",C34+1)</f>
        <v>2</v>
      </c>
      <c r="D35" s="387"/>
      <c r="E35" s="386" t="str">
        <f>IF('各会計、関係団体の財政状況及び健全化判断比率'!B8="","",'各会計、関係団体の財政状況及び健全化判断比率'!B8)</f>
        <v>塩竈市公共用地先行取得事業特別会計</v>
      </c>
      <c r="F35" s="386"/>
      <c r="G35" s="386"/>
      <c r="H35" s="386"/>
      <c r="I35" s="386"/>
      <c r="J35" s="386"/>
      <c r="K35" s="386"/>
      <c r="L35" s="386"/>
      <c r="M35" s="386"/>
      <c r="N35" s="386"/>
      <c r="O35" s="386"/>
      <c r="P35" s="386"/>
      <c r="Q35" s="386"/>
      <c r="R35" s="386"/>
      <c r="S35" s="386"/>
      <c r="T35" s="212"/>
      <c r="U35" s="387">
        <f>IF(W35="","",U34+1)</f>
        <v>6</v>
      </c>
      <c r="V35" s="387"/>
      <c r="W35" s="386" t="str">
        <f>IF('各会計、関係団体の財政状況及び健全化判断比率'!B29="","",'各会計、関係団体の財政状況及び健全化判断比率'!B29)</f>
        <v>塩竈市介護保険事業特別会計</v>
      </c>
      <c r="X35" s="386"/>
      <c r="Y35" s="386"/>
      <c r="Z35" s="386"/>
      <c r="AA35" s="386"/>
      <c r="AB35" s="386"/>
      <c r="AC35" s="386"/>
      <c r="AD35" s="386"/>
      <c r="AE35" s="386"/>
      <c r="AF35" s="386"/>
      <c r="AG35" s="386"/>
      <c r="AH35" s="386"/>
      <c r="AI35" s="386"/>
      <c r="AJ35" s="386"/>
      <c r="AK35" s="386"/>
      <c r="AL35" s="212"/>
      <c r="AM35" s="387">
        <f t="shared" ref="AM35:AM43" si="0">IF(AO35="","",AM34+1)</f>
        <v>9</v>
      </c>
      <c r="AN35" s="387"/>
      <c r="AO35" s="386" t="str">
        <f>IF('各会計、関係団体の財政状況及び健全化判断比率'!B32="","",'各会計、関係団体の財政状況及び健全化判断比率'!B32)</f>
        <v>塩竈市立病院事業会計</v>
      </c>
      <c r="AP35" s="386"/>
      <c r="AQ35" s="386"/>
      <c r="AR35" s="386"/>
      <c r="AS35" s="386"/>
      <c r="AT35" s="386"/>
      <c r="AU35" s="386"/>
      <c r="AV35" s="386"/>
      <c r="AW35" s="386"/>
      <c r="AX35" s="386"/>
      <c r="AY35" s="386"/>
      <c r="AZ35" s="386"/>
      <c r="BA35" s="386"/>
      <c r="BB35" s="386"/>
      <c r="BC35" s="386"/>
      <c r="BD35" s="212"/>
      <c r="BE35" s="387">
        <f t="shared" ref="BE35:BE43" si="1">IF(BG35="","",BE34+1)</f>
        <v>11</v>
      </c>
      <c r="BF35" s="387"/>
      <c r="BG35" s="386" t="str">
        <f>IF('各会計、関係団体の財政状況及び健全化判断比率'!B34="","",'各会計、関係団体の財政状況及び健全化判断比率'!B34)</f>
        <v>塩竈市魚市場事業特別会計</v>
      </c>
      <c r="BH35" s="386"/>
      <c r="BI35" s="386"/>
      <c r="BJ35" s="386"/>
      <c r="BK35" s="386"/>
      <c r="BL35" s="386"/>
      <c r="BM35" s="386"/>
      <c r="BN35" s="386"/>
      <c r="BO35" s="386"/>
      <c r="BP35" s="386"/>
      <c r="BQ35" s="386"/>
      <c r="BR35" s="386"/>
      <c r="BS35" s="386"/>
      <c r="BT35" s="386"/>
      <c r="BU35" s="386"/>
      <c r="BV35" s="212"/>
      <c r="BW35" s="387">
        <f t="shared" ref="BW35:BW43" si="2">IF(BY35="","",BW34+1)</f>
        <v>15</v>
      </c>
      <c r="BX35" s="387"/>
      <c r="BY35" s="386" t="str">
        <f>IF('各会計、関係団体の財政状況及び健全化判断比率'!B69="","",'各会計、関係団体の財政状況及び健全化判断比率'!B69)</f>
        <v>塩釜地区消防事務組合</v>
      </c>
      <c r="BZ35" s="386"/>
      <c r="CA35" s="386"/>
      <c r="CB35" s="386"/>
      <c r="CC35" s="386"/>
      <c r="CD35" s="386"/>
      <c r="CE35" s="386"/>
      <c r="CF35" s="386"/>
      <c r="CG35" s="386"/>
      <c r="CH35" s="386"/>
      <c r="CI35" s="386"/>
      <c r="CJ35" s="386"/>
      <c r="CK35" s="386"/>
      <c r="CL35" s="386"/>
      <c r="CM35" s="386"/>
      <c r="CN35" s="212"/>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09"/>
      <c r="DG35" s="388" t="str">
        <f>IF('各会計、関係団体の財政状況及び健全化判断比率'!BR8="","",'各会計、関係団体の財政状況及び健全化判断比率'!BR8)</f>
        <v/>
      </c>
      <c r="DH35" s="388"/>
      <c r="DI35" s="216"/>
      <c r="DJ35" s="184"/>
      <c r="DK35" s="184"/>
      <c r="DL35" s="184"/>
      <c r="DM35" s="184"/>
      <c r="DN35" s="184"/>
      <c r="DO35" s="184"/>
    </row>
    <row r="36" spans="1:119" ht="32.25" customHeight="1" x14ac:dyDescent="0.15">
      <c r="A36" s="185"/>
      <c r="B36" s="211"/>
      <c r="C36" s="387">
        <f>IF(E36="","",C35+1)</f>
        <v>3</v>
      </c>
      <c r="D36" s="387"/>
      <c r="E36" s="386" t="str">
        <f>IF('各会計、関係団体の財政状況及び健全化判断比率'!B9="","",'各会計、関係団体の財政状況及び健全化判断比率'!B9)</f>
        <v>塩竈市北浜地区復興土地区画整理事業特別会計</v>
      </c>
      <c r="F36" s="386"/>
      <c r="G36" s="386"/>
      <c r="H36" s="386"/>
      <c r="I36" s="386"/>
      <c r="J36" s="386"/>
      <c r="K36" s="386"/>
      <c r="L36" s="386"/>
      <c r="M36" s="386"/>
      <c r="N36" s="386"/>
      <c r="O36" s="386"/>
      <c r="P36" s="386"/>
      <c r="Q36" s="386"/>
      <c r="R36" s="386"/>
      <c r="S36" s="386"/>
      <c r="T36" s="212"/>
      <c r="U36" s="387">
        <f t="shared" ref="U36:U43" si="4">IF(W36="","",U35+1)</f>
        <v>7</v>
      </c>
      <c r="V36" s="387"/>
      <c r="W36" s="386" t="str">
        <f>IF('各会計、関係団体の財政状況及び健全化判断比率'!B30="","",'各会計、関係団体の財政状況及び健全化判断比率'!B30)</f>
        <v>塩竈市後期高齢者医療事業特別会計</v>
      </c>
      <c r="X36" s="386"/>
      <c r="Y36" s="386"/>
      <c r="Z36" s="386"/>
      <c r="AA36" s="386"/>
      <c r="AB36" s="386"/>
      <c r="AC36" s="386"/>
      <c r="AD36" s="386"/>
      <c r="AE36" s="386"/>
      <c r="AF36" s="386"/>
      <c r="AG36" s="386"/>
      <c r="AH36" s="386"/>
      <c r="AI36" s="386"/>
      <c r="AJ36" s="386"/>
      <c r="AK36" s="386"/>
      <c r="AL36" s="212"/>
      <c r="AM36" s="387" t="str">
        <f t="shared" si="0"/>
        <v/>
      </c>
      <c r="AN36" s="387"/>
      <c r="AO36" s="386"/>
      <c r="AP36" s="386"/>
      <c r="AQ36" s="386"/>
      <c r="AR36" s="386"/>
      <c r="AS36" s="386"/>
      <c r="AT36" s="386"/>
      <c r="AU36" s="386"/>
      <c r="AV36" s="386"/>
      <c r="AW36" s="386"/>
      <c r="AX36" s="386"/>
      <c r="AY36" s="386"/>
      <c r="AZ36" s="386"/>
      <c r="BA36" s="386"/>
      <c r="BB36" s="386"/>
      <c r="BC36" s="386"/>
      <c r="BD36" s="212"/>
      <c r="BE36" s="387">
        <f t="shared" si="1"/>
        <v>12</v>
      </c>
      <c r="BF36" s="387"/>
      <c r="BG36" s="386" t="str">
        <f>IF('各会計、関係団体の財政状況及び健全化判断比率'!B35="","",'各会計、関係団体の財政状況及び健全化判断比率'!B35)</f>
        <v>塩竈市下水道事業特別会計</v>
      </c>
      <c r="BH36" s="386"/>
      <c r="BI36" s="386"/>
      <c r="BJ36" s="386"/>
      <c r="BK36" s="386"/>
      <c r="BL36" s="386"/>
      <c r="BM36" s="386"/>
      <c r="BN36" s="386"/>
      <c r="BO36" s="386"/>
      <c r="BP36" s="386"/>
      <c r="BQ36" s="386"/>
      <c r="BR36" s="386"/>
      <c r="BS36" s="386"/>
      <c r="BT36" s="386"/>
      <c r="BU36" s="386"/>
      <c r="BV36" s="212"/>
      <c r="BW36" s="387">
        <f t="shared" si="2"/>
        <v>16</v>
      </c>
      <c r="BX36" s="387"/>
      <c r="BY36" s="386" t="str">
        <f>IF('各会計、関係団体の財政状況及び健全化判断比率'!B70="","",'各会計、関係団体の財政状況及び健全化判断比率'!B70)</f>
        <v>宮城県市町村自治振興センター</v>
      </c>
      <c r="BZ36" s="386"/>
      <c r="CA36" s="386"/>
      <c r="CB36" s="386"/>
      <c r="CC36" s="386"/>
      <c r="CD36" s="386"/>
      <c r="CE36" s="386"/>
      <c r="CF36" s="386"/>
      <c r="CG36" s="386"/>
      <c r="CH36" s="386"/>
      <c r="CI36" s="386"/>
      <c r="CJ36" s="386"/>
      <c r="CK36" s="386"/>
      <c r="CL36" s="386"/>
      <c r="CM36" s="386"/>
      <c r="CN36" s="212"/>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09"/>
      <c r="DG36" s="388" t="str">
        <f>IF('各会計、関係団体の財政状況及び健全化判断比率'!BR9="","",'各会計、関係団体の財政状況及び健全化判断比率'!BR9)</f>
        <v/>
      </c>
      <c r="DH36" s="388"/>
      <c r="DI36" s="216"/>
      <c r="DJ36" s="184"/>
      <c r="DK36" s="184"/>
      <c r="DL36" s="184"/>
      <c r="DM36" s="184"/>
      <c r="DN36" s="184"/>
      <c r="DO36" s="184"/>
    </row>
    <row r="37" spans="1:119" ht="32.25" customHeight="1" x14ac:dyDescent="0.15">
      <c r="A37" s="185"/>
      <c r="B37" s="211"/>
      <c r="C37" s="387">
        <f>IF(E37="","",C36+1)</f>
        <v>4</v>
      </c>
      <c r="D37" s="387"/>
      <c r="E37" s="386" t="str">
        <f>IF('各会計、関係団体の財政状況及び健全化判断比率'!B10="","",'各会計、関係団体の財政状況及び健全化判断比率'!B10)</f>
        <v>塩竈市藤倉地区復興土地区画整理事業特別会計</v>
      </c>
      <c r="F37" s="386"/>
      <c r="G37" s="386"/>
      <c r="H37" s="386"/>
      <c r="I37" s="386"/>
      <c r="J37" s="386"/>
      <c r="K37" s="386"/>
      <c r="L37" s="386"/>
      <c r="M37" s="386"/>
      <c r="N37" s="386"/>
      <c r="O37" s="386"/>
      <c r="P37" s="386"/>
      <c r="Q37" s="386"/>
      <c r="R37" s="386"/>
      <c r="S37" s="386"/>
      <c r="T37" s="212"/>
      <c r="U37" s="387" t="str">
        <f t="shared" si="4"/>
        <v/>
      </c>
      <c r="V37" s="387"/>
      <c r="W37" s="386"/>
      <c r="X37" s="386"/>
      <c r="Y37" s="386"/>
      <c r="Z37" s="386"/>
      <c r="AA37" s="386"/>
      <c r="AB37" s="386"/>
      <c r="AC37" s="386"/>
      <c r="AD37" s="386"/>
      <c r="AE37" s="386"/>
      <c r="AF37" s="386"/>
      <c r="AG37" s="386"/>
      <c r="AH37" s="386"/>
      <c r="AI37" s="386"/>
      <c r="AJ37" s="386"/>
      <c r="AK37" s="386"/>
      <c r="AL37" s="212"/>
      <c r="AM37" s="387" t="str">
        <f t="shared" si="0"/>
        <v/>
      </c>
      <c r="AN37" s="387"/>
      <c r="AO37" s="386"/>
      <c r="AP37" s="386"/>
      <c r="AQ37" s="386"/>
      <c r="AR37" s="386"/>
      <c r="AS37" s="386"/>
      <c r="AT37" s="386"/>
      <c r="AU37" s="386"/>
      <c r="AV37" s="386"/>
      <c r="AW37" s="386"/>
      <c r="AX37" s="386"/>
      <c r="AY37" s="386"/>
      <c r="AZ37" s="386"/>
      <c r="BA37" s="386"/>
      <c r="BB37" s="386"/>
      <c r="BC37" s="386"/>
      <c r="BD37" s="212"/>
      <c r="BE37" s="387">
        <f t="shared" si="1"/>
        <v>13</v>
      </c>
      <c r="BF37" s="387"/>
      <c r="BG37" s="386" t="str">
        <f>IF('各会計、関係団体の財政状況及び健全化判断比率'!B36="","",'各会計、関係団体の財政状況及び健全化判断比率'!B36)</f>
        <v>塩竈市漁業集落排水事業特別会計</v>
      </c>
      <c r="BH37" s="386"/>
      <c r="BI37" s="386"/>
      <c r="BJ37" s="386"/>
      <c r="BK37" s="386"/>
      <c r="BL37" s="386"/>
      <c r="BM37" s="386"/>
      <c r="BN37" s="386"/>
      <c r="BO37" s="386"/>
      <c r="BP37" s="386"/>
      <c r="BQ37" s="386"/>
      <c r="BR37" s="386"/>
      <c r="BS37" s="386"/>
      <c r="BT37" s="386"/>
      <c r="BU37" s="386"/>
      <c r="BV37" s="212"/>
      <c r="BW37" s="387">
        <f t="shared" si="2"/>
        <v>17</v>
      </c>
      <c r="BX37" s="387"/>
      <c r="BY37" s="386" t="str">
        <f>IF('各会計、関係団体の財政状況及び健全化判断比率'!B71="","",'各会計、関係団体の財政状況及び健全化判断比率'!B71)</f>
        <v>宮城県後期高齢者医療広域連合</v>
      </c>
      <c r="BZ37" s="386"/>
      <c r="CA37" s="386"/>
      <c r="CB37" s="386"/>
      <c r="CC37" s="386"/>
      <c r="CD37" s="386"/>
      <c r="CE37" s="386"/>
      <c r="CF37" s="386"/>
      <c r="CG37" s="386"/>
      <c r="CH37" s="386"/>
      <c r="CI37" s="386"/>
      <c r="CJ37" s="386"/>
      <c r="CK37" s="386"/>
      <c r="CL37" s="386"/>
      <c r="CM37" s="386"/>
      <c r="CN37" s="212"/>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09"/>
      <c r="DG37" s="388" t="str">
        <f>IF('各会計、関係団体の財政状況及び健全化判断比率'!BR10="","",'各会計、関係団体の財政状況及び健全化判断比率'!BR10)</f>
        <v/>
      </c>
      <c r="DH37" s="388"/>
      <c r="DI37" s="216"/>
      <c r="DJ37" s="184"/>
      <c r="DK37" s="184"/>
      <c r="DL37" s="184"/>
      <c r="DM37" s="184"/>
      <c r="DN37" s="184"/>
      <c r="DO37" s="184"/>
    </row>
    <row r="38" spans="1:119" ht="32.25" customHeight="1" x14ac:dyDescent="0.15">
      <c r="A38" s="185"/>
      <c r="B38" s="211"/>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2"/>
      <c r="U38" s="387" t="str">
        <f t="shared" si="4"/>
        <v/>
      </c>
      <c r="V38" s="387"/>
      <c r="W38" s="386"/>
      <c r="X38" s="386"/>
      <c r="Y38" s="386"/>
      <c r="Z38" s="386"/>
      <c r="AA38" s="386"/>
      <c r="AB38" s="386"/>
      <c r="AC38" s="386"/>
      <c r="AD38" s="386"/>
      <c r="AE38" s="386"/>
      <c r="AF38" s="386"/>
      <c r="AG38" s="386"/>
      <c r="AH38" s="386"/>
      <c r="AI38" s="386"/>
      <c r="AJ38" s="386"/>
      <c r="AK38" s="386"/>
      <c r="AL38" s="212"/>
      <c r="AM38" s="387" t="str">
        <f t="shared" si="0"/>
        <v/>
      </c>
      <c r="AN38" s="387"/>
      <c r="AO38" s="386"/>
      <c r="AP38" s="386"/>
      <c r="AQ38" s="386"/>
      <c r="AR38" s="386"/>
      <c r="AS38" s="386"/>
      <c r="AT38" s="386"/>
      <c r="AU38" s="386"/>
      <c r="AV38" s="386"/>
      <c r="AW38" s="386"/>
      <c r="AX38" s="386"/>
      <c r="AY38" s="386"/>
      <c r="AZ38" s="386"/>
      <c r="BA38" s="386"/>
      <c r="BB38" s="386"/>
      <c r="BC38" s="386"/>
      <c r="BD38" s="212"/>
      <c r="BE38" s="387" t="str">
        <f t="shared" si="1"/>
        <v/>
      </c>
      <c r="BF38" s="387"/>
      <c r="BG38" s="386"/>
      <c r="BH38" s="386"/>
      <c r="BI38" s="386"/>
      <c r="BJ38" s="386"/>
      <c r="BK38" s="386"/>
      <c r="BL38" s="386"/>
      <c r="BM38" s="386"/>
      <c r="BN38" s="386"/>
      <c r="BO38" s="386"/>
      <c r="BP38" s="386"/>
      <c r="BQ38" s="386"/>
      <c r="BR38" s="386"/>
      <c r="BS38" s="386"/>
      <c r="BT38" s="386"/>
      <c r="BU38" s="386"/>
      <c r="BV38" s="212"/>
      <c r="BW38" s="387">
        <f t="shared" si="2"/>
        <v>18</v>
      </c>
      <c r="BX38" s="387"/>
      <c r="BY38" s="386" t="str">
        <f>IF('各会計、関係団体の財政状況及び健全化判断比率'!B72="","",'各会計、関係団体の財政状況及び健全化判断比率'!B72)</f>
        <v>宮城県後期高齢者医療事業会計</v>
      </c>
      <c r="BZ38" s="386"/>
      <c r="CA38" s="386"/>
      <c r="CB38" s="386"/>
      <c r="CC38" s="386"/>
      <c r="CD38" s="386"/>
      <c r="CE38" s="386"/>
      <c r="CF38" s="386"/>
      <c r="CG38" s="386"/>
      <c r="CH38" s="386"/>
      <c r="CI38" s="386"/>
      <c r="CJ38" s="386"/>
      <c r="CK38" s="386"/>
      <c r="CL38" s="386"/>
      <c r="CM38" s="386"/>
      <c r="CN38" s="212"/>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09"/>
      <c r="DG38" s="388" t="str">
        <f>IF('各会計、関係団体の財政状況及び健全化判断比率'!BR11="","",'各会計、関係団体の財政状況及び健全化判断比率'!BR11)</f>
        <v/>
      </c>
      <c r="DH38" s="388"/>
      <c r="DI38" s="216"/>
      <c r="DJ38" s="184"/>
      <c r="DK38" s="184"/>
      <c r="DL38" s="184"/>
      <c r="DM38" s="184"/>
      <c r="DN38" s="184"/>
      <c r="DO38" s="184"/>
    </row>
    <row r="39" spans="1:119" ht="32.25" customHeight="1" x14ac:dyDescent="0.15">
      <c r="A39" s="185"/>
      <c r="B39" s="211"/>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2"/>
      <c r="U39" s="387" t="str">
        <f t="shared" si="4"/>
        <v/>
      </c>
      <c r="V39" s="387"/>
      <c r="W39" s="386"/>
      <c r="X39" s="386"/>
      <c r="Y39" s="386"/>
      <c r="Z39" s="386"/>
      <c r="AA39" s="386"/>
      <c r="AB39" s="386"/>
      <c r="AC39" s="386"/>
      <c r="AD39" s="386"/>
      <c r="AE39" s="386"/>
      <c r="AF39" s="386"/>
      <c r="AG39" s="386"/>
      <c r="AH39" s="386"/>
      <c r="AI39" s="386"/>
      <c r="AJ39" s="386"/>
      <c r="AK39" s="386"/>
      <c r="AL39" s="212"/>
      <c r="AM39" s="387" t="str">
        <f t="shared" si="0"/>
        <v/>
      </c>
      <c r="AN39" s="387"/>
      <c r="AO39" s="386"/>
      <c r="AP39" s="386"/>
      <c r="AQ39" s="386"/>
      <c r="AR39" s="386"/>
      <c r="AS39" s="386"/>
      <c r="AT39" s="386"/>
      <c r="AU39" s="386"/>
      <c r="AV39" s="386"/>
      <c r="AW39" s="386"/>
      <c r="AX39" s="386"/>
      <c r="AY39" s="386"/>
      <c r="AZ39" s="386"/>
      <c r="BA39" s="386"/>
      <c r="BB39" s="386"/>
      <c r="BC39" s="386"/>
      <c r="BD39" s="212"/>
      <c r="BE39" s="387" t="str">
        <f t="shared" si="1"/>
        <v/>
      </c>
      <c r="BF39" s="387"/>
      <c r="BG39" s="386"/>
      <c r="BH39" s="386"/>
      <c r="BI39" s="386"/>
      <c r="BJ39" s="386"/>
      <c r="BK39" s="386"/>
      <c r="BL39" s="386"/>
      <c r="BM39" s="386"/>
      <c r="BN39" s="386"/>
      <c r="BO39" s="386"/>
      <c r="BP39" s="386"/>
      <c r="BQ39" s="386"/>
      <c r="BR39" s="386"/>
      <c r="BS39" s="386"/>
      <c r="BT39" s="386"/>
      <c r="BU39" s="386"/>
      <c r="BV39" s="212"/>
      <c r="BW39" s="387" t="str">
        <f t="shared" si="2"/>
        <v/>
      </c>
      <c r="BX39" s="387"/>
      <c r="BY39" s="386" t="str">
        <f>IF('各会計、関係団体の財政状況及び健全化判断比率'!B73="","",'各会計、関係団体の財政状況及び健全化判断比率'!B73)</f>
        <v/>
      </c>
      <c r="BZ39" s="386"/>
      <c r="CA39" s="386"/>
      <c r="CB39" s="386"/>
      <c r="CC39" s="386"/>
      <c r="CD39" s="386"/>
      <c r="CE39" s="386"/>
      <c r="CF39" s="386"/>
      <c r="CG39" s="386"/>
      <c r="CH39" s="386"/>
      <c r="CI39" s="386"/>
      <c r="CJ39" s="386"/>
      <c r="CK39" s="386"/>
      <c r="CL39" s="386"/>
      <c r="CM39" s="386"/>
      <c r="CN39" s="212"/>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09"/>
      <c r="DG39" s="388" t="str">
        <f>IF('各会計、関係団体の財政状況及び健全化判断比率'!BR12="","",'各会計、関係団体の財政状況及び健全化判断比率'!BR12)</f>
        <v/>
      </c>
      <c r="DH39" s="388"/>
      <c r="DI39" s="216"/>
      <c r="DJ39" s="184"/>
      <c r="DK39" s="184"/>
      <c r="DL39" s="184"/>
      <c r="DM39" s="184"/>
      <c r="DN39" s="184"/>
      <c r="DO39" s="184"/>
    </row>
    <row r="40" spans="1:119" ht="32.25" customHeight="1" x14ac:dyDescent="0.15">
      <c r="A40" s="185"/>
      <c r="B40" s="211"/>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2"/>
      <c r="U40" s="387" t="str">
        <f t="shared" si="4"/>
        <v/>
      </c>
      <c r="V40" s="387"/>
      <c r="W40" s="386"/>
      <c r="X40" s="386"/>
      <c r="Y40" s="386"/>
      <c r="Z40" s="386"/>
      <c r="AA40" s="386"/>
      <c r="AB40" s="386"/>
      <c r="AC40" s="386"/>
      <c r="AD40" s="386"/>
      <c r="AE40" s="386"/>
      <c r="AF40" s="386"/>
      <c r="AG40" s="386"/>
      <c r="AH40" s="386"/>
      <c r="AI40" s="386"/>
      <c r="AJ40" s="386"/>
      <c r="AK40" s="386"/>
      <c r="AL40" s="212"/>
      <c r="AM40" s="387" t="str">
        <f t="shared" si="0"/>
        <v/>
      </c>
      <c r="AN40" s="387"/>
      <c r="AO40" s="386"/>
      <c r="AP40" s="386"/>
      <c r="AQ40" s="386"/>
      <c r="AR40" s="386"/>
      <c r="AS40" s="386"/>
      <c r="AT40" s="386"/>
      <c r="AU40" s="386"/>
      <c r="AV40" s="386"/>
      <c r="AW40" s="386"/>
      <c r="AX40" s="386"/>
      <c r="AY40" s="386"/>
      <c r="AZ40" s="386"/>
      <c r="BA40" s="386"/>
      <c r="BB40" s="386"/>
      <c r="BC40" s="386"/>
      <c r="BD40" s="212"/>
      <c r="BE40" s="387" t="str">
        <f t="shared" si="1"/>
        <v/>
      </c>
      <c r="BF40" s="387"/>
      <c r="BG40" s="386"/>
      <c r="BH40" s="386"/>
      <c r="BI40" s="386"/>
      <c r="BJ40" s="386"/>
      <c r="BK40" s="386"/>
      <c r="BL40" s="386"/>
      <c r="BM40" s="386"/>
      <c r="BN40" s="386"/>
      <c r="BO40" s="386"/>
      <c r="BP40" s="386"/>
      <c r="BQ40" s="386"/>
      <c r="BR40" s="386"/>
      <c r="BS40" s="386"/>
      <c r="BT40" s="386"/>
      <c r="BU40" s="386"/>
      <c r="BV40" s="212"/>
      <c r="BW40" s="387" t="str">
        <f t="shared" si="2"/>
        <v/>
      </c>
      <c r="BX40" s="387"/>
      <c r="BY40" s="386" t="str">
        <f>IF('各会計、関係団体の財政状況及び健全化判断比率'!B74="","",'各会計、関係団体の財政状況及び健全化判断比率'!B74)</f>
        <v/>
      </c>
      <c r="BZ40" s="386"/>
      <c r="CA40" s="386"/>
      <c r="CB40" s="386"/>
      <c r="CC40" s="386"/>
      <c r="CD40" s="386"/>
      <c r="CE40" s="386"/>
      <c r="CF40" s="386"/>
      <c r="CG40" s="386"/>
      <c r="CH40" s="386"/>
      <c r="CI40" s="386"/>
      <c r="CJ40" s="386"/>
      <c r="CK40" s="386"/>
      <c r="CL40" s="386"/>
      <c r="CM40" s="386"/>
      <c r="CN40" s="212"/>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09"/>
      <c r="DG40" s="388" t="str">
        <f>IF('各会計、関係団体の財政状況及び健全化判断比率'!BR13="","",'各会計、関係団体の財政状況及び健全化判断比率'!BR13)</f>
        <v/>
      </c>
      <c r="DH40" s="388"/>
      <c r="DI40" s="216"/>
      <c r="DJ40" s="184"/>
      <c r="DK40" s="184"/>
      <c r="DL40" s="184"/>
      <c r="DM40" s="184"/>
      <c r="DN40" s="184"/>
      <c r="DO40" s="184"/>
    </row>
    <row r="41" spans="1:119" ht="32.25" customHeight="1" x14ac:dyDescent="0.15">
      <c r="A41" s="185"/>
      <c r="B41" s="211"/>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2"/>
      <c r="U41" s="387" t="str">
        <f t="shared" si="4"/>
        <v/>
      </c>
      <c r="V41" s="387"/>
      <c r="W41" s="386"/>
      <c r="X41" s="386"/>
      <c r="Y41" s="386"/>
      <c r="Z41" s="386"/>
      <c r="AA41" s="386"/>
      <c r="AB41" s="386"/>
      <c r="AC41" s="386"/>
      <c r="AD41" s="386"/>
      <c r="AE41" s="386"/>
      <c r="AF41" s="386"/>
      <c r="AG41" s="386"/>
      <c r="AH41" s="386"/>
      <c r="AI41" s="386"/>
      <c r="AJ41" s="386"/>
      <c r="AK41" s="386"/>
      <c r="AL41" s="212"/>
      <c r="AM41" s="387" t="str">
        <f t="shared" si="0"/>
        <v/>
      </c>
      <c r="AN41" s="387"/>
      <c r="AO41" s="386"/>
      <c r="AP41" s="386"/>
      <c r="AQ41" s="386"/>
      <c r="AR41" s="386"/>
      <c r="AS41" s="386"/>
      <c r="AT41" s="386"/>
      <c r="AU41" s="386"/>
      <c r="AV41" s="386"/>
      <c r="AW41" s="386"/>
      <c r="AX41" s="386"/>
      <c r="AY41" s="386"/>
      <c r="AZ41" s="386"/>
      <c r="BA41" s="386"/>
      <c r="BB41" s="386"/>
      <c r="BC41" s="386"/>
      <c r="BD41" s="212"/>
      <c r="BE41" s="387" t="str">
        <f t="shared" si="1"/>
        <v/>
      </c>
      <c r="BF41" s="387"/>
      <c r="BG41" s="386"/>
      <c r="BH41" s="386"/>
      <c r="BI41" s="386"/>
      <c r="BJ41" s="386"/>
      <c r="BK41" s="386"/>
      <c r="BL41" s="386"/>
      <c r="BM41" s="386"/>
      <c r="BN41" s="386"/>
      <c r="BO41" s="386"/>
      <c r="BP41" s="386"/>
      <c r="BQ41" s="386"/>
      <c r="BR41" s="386"/>
      <c r="BS41" s="386"/>
      <c r="BT41" s="386"/>
      <c r="BU41" s="386"/>
      <c r="BV41" s="212"/>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2"/>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09"/>
      <c r="DG41" s="388" t="str">
        <f>IF('各会計、関係団体の財政状況及び健全化判断比率'!BR14="","",'各会計、関係団体の財政状況及び健全化判断比率'!BR14)</f>
        <v/>
      </c>
      <c r="DH41" s="388"/>
      <c r="DI41" s="216"/>
      <c r="DJ41" s="184"/>
      <c r="DK41" s="184"/>
      <c r="DL41" s="184"/>
      <c r="DM41" s="184"/>
      <c r="DN41" s="184"/>
      <c r="DO41" s="184"/>
    </row>
    <row r="42" spans="1:119" ht="32.25" customHeight="1" x14ac:dyDescent="0.15">
      <c r="A42" s="184"/>
      <c r="B42" s="211"/>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2"/>
      <c r="U42" s="387" t="str">
        <f t="shared" si="4"/>
        <v/>
      </c>
      <c r="V42" s="387"/>
      <c r="W42" s="386"/>
      <c r="X42" s="386"/>
      <c r="Y42" s="386"/>
      <c r="Z42" s="386"/>
      <c r="AA42" s="386"/>
      <c r="AB42" s="386"/>
      <c r="AC42" s="386"/>
      <c r="AD42" s="386"/>
      <c r="AE42" s="386"/>
      <c r="AF42" s="386"/>
      <c r="AG42" s="386"/>
      <c r="AH42" s="386"/>
      <c r="AI42" s="386"/>
      <c r="AJ42" s="386"/>
      <c r="AK42" s="386"/>
      <c r="AL42" s="212"/>
      <c r="AM42" s="387" t="str">
        <f t="shared" si="0"/>
        <v/>
      </c>
      <c r="AN42" s="387"/>
      <c r="AO42" s="386"/>
      <c r="AP42" s="386"/>
      <c r="AQ42" s="386"/>
      <c r="AR42" s="386"/>
      <c r="AS42" s="386"/>
      <c r="AT42" s="386"/>
      <c r="AU42" s="386"/>
      <c r="AV42" s="386"/>
      <c r="AW42" s="386"/>
      <c r="AX42" s="386"/>
      <c r="AY42" s="386"/>
      <c r="AZ42" s="386"/>
      <c r="BA42" s="386"/>
      <c r="BB42" s="386"/>
      <c r="BC42" s="386"/>
      <c r="BD42" s="212"/>
      <c r="BE42" s="387" t="str">
        <f t="shared" si="1"/>
        <v/>
      </c>
      <c r="BF42" s="387"/>
      <c r="BG42" s="386"/>
      <c r="BH42" s="386"/>
      <c r="BI42" s="386"/>
      <c r="BJ42" s="386"/>
      <c r="BK42" s="386"/>
      <c r="BL42" s="386"/>
      <c r="BM42" s="386"/>
      <c r="BN42" s="386"/>
      <c r="BO42" s="386"/>
      <c r="BP42" s="386"/>
      <c r="BQ42" s="386"/>
      <c r="BR42" s="386"/>
      <c r="BS42" s="386"/>
      <c r="BT42" s="386"/>
      <c r="BU42" s="386"/>
      <c r="BV42" s="212"/>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2"/>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09"/>
      <c r="DG42" s="388" t="str">
        <f>IF('各会計、関係団体の財政状況及び健全化判断比率'!BR15="","",'各会計、関係団体の財政状況及び健全化判断比率'!BR15)</f>
        <v/>
      </c>
      <c r="DH42" s="388"/>
      <c r="DI42" s="216"/>
      <c r="DJ42" s="184"/>
      <c r="DK42" s="184"/>
      <c r="DL42" s="184"/>
      <c r="DM42" s="184"/>
      <c r="DN42" s="184"/>
      <c r="DO42" s="184"/>
    </row>
    <row r="43" spans="1:119" ht="32.25" customHeight="1" x14ac:dyDescent="0.15">
      <c r="A43" s="184"/>
      <c r="B43" s="211"/>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2"/>
      <c r="U43" s="387" t="str">
        <f t="shared" si="4"/>
        <v/>
      </c>
      <c r="V43" s="387"/>
      <c r="W43" s="386"/>
      <c r="X43" s="386"/>
      <c r="Y43" s="386"/>
      <c r="Z43" s="386"/>
      <c r="AA43" s="386"/>
      <c r="AB43" s="386"/>
      <c r="AC43" s="386"/>
      <c r="AD43" s="386"/>
      <c r="AE43" s="386"/>
      <c r="AF43" s="386"/>
      <c r="AG43" s="386"/>
      <c r="AH43" s="386"/>
      <c r="AI43" s="386"/>
      <c r="AJ43" s="386"/>
      <c r="AK43" s="386"/>
      <c r="AL43" s="212"/>
      <c r="AM43" s="387" t="str">
        <f t="shared" si="0"/>
        <v/>
      </c>
      <c r="AN43" s="387"/>
      <c r="AO43" s="386"/>
      <c r="AP43" s="386"/>
      <c r="AQ43" s="386"/>
      <c r="AR43" s="386"/>
      <c r="AS43" s="386"/>
      <c r="AT43" s="386"/>
      <c r="AU43" s="386"/>
      <c r="AV43" s="386"/>
      <c r="AW43" s="386"/>
      <c r="AX43" s="386"/>
      <c r="AY43" s="386"/>
      <c r="AZ43" s="386"/>
      <c r="BA43" s="386"/>
      <c r="BB43" s="386"/>
      <c r="BC43" s="386"/>
      <c r="BD43" s="212"/>
      <c r="BE43" s="387" t="str">
        <f t="shared" si="1"/>
        <v/>
      </c>
      <c r="BF43" s="387"/>
      <c r="BG43" s="386"/>
      <c r="BH43" s="386"/>
      <c r="BI43" s="386"/>
      <c r="BJ43" s="386"/>
      <c r="BK43" s="386"/>
      <c r="BL43" s="386"/>
      <c r="BM43" s="386"/>
      <c r="BN43" s="386"/>
      <c r="BO43" s="386"/>
      <c r="BP43" s="386"/>
      <c r="BQ43" s="386"/>
      <c r="BR43" s="386"/>
      <c r="BS43" s="386"/>
      <c r="BT43" s="386"/>
      <c r="BU43" s="386"/>
      <c r="BV43" s="212"/>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2"/>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09"/>
      <c r="DG43" s="388" t="str">
        <f>IF('各会計、関係団体の財政状況及び健全化判断比率'!BR16="","",'各会計、関係団体の財政状況及び健全化判断比率'!BR16)</f>
        <v/>
      </c>
      <c r="DH43" s="388"/>
      <c r="DI43" s="216"/>
      <c r="DJ43" s="184"/>
      <c r="DK43" s="184"/>
      <c r="DL43" s="184"/>
      <c r="DM43" s="184"/>
      <c r="DN43" s="184"/>
      <c r="DO43" s="184"/>
    </row>
    <row r="44" spans="1:119" ht="13.5" customHeight="1" thickBot="1" x14ac:dyDescent="0.2">
      <c r="A44" s="184"/>
      <c r="B44" s="217"/>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18"/>
      <c r="BX44" s="218"/>
      <c r="BY44" s="218"/>
      <c r="BZ44" s="218"/>
      <c r="CA44" s="218"/>
      <c r="CB44" s="218"/>
      <c r="CC44" s="218"/>
      <c r="CD44" s="218"/>
      <c r="CE44" s="218"/>
      <c r="CF44" s="218"/>
      <c r="CG44" s="218"/>
      <c r="CH44" s="218"/>
      <c r="CI44" s="218"/>
      <c r="CJ44" s="218"/>
      <c r="CK44" s="218"/>
      <c r="CL44" s="218"/>
      <c r="CM44" s="218"/>
      <c r="CN44" s="218"/>
      <c r="CO44" s="218"/>
      <c r="CP44" s="218"/>
      <c r="CQ44" s="218"/>
      <c r="CR44" s="218"/>
      <c r="CS44" s="218"/>
      <c r="CT44" s="218"/>
      <c r="CU44" s="218"/>
      <c r="CV44" s="218"/>
      <c r="CW44" s="218"/>
      <c r="CX44" s="218"/>
      <c r="CY44" s="218"/>
      <c r="CZ44" s="218"/>
      <c r="DA44" s="218"/>
      <c r="DB44" s="218"/>
      <c r="DC44" s="218"/>
      <c r="DD44" s="218"/>
      <c r="DE44" s="218"/>
      <c r="DF44" s="218"/>
      <c r="DG44" s="218"/>
      <c r="DH44" s="218"/>
      <c r="DI44" s="219"/>
      <c r="DJ44" s="184"/>
      <c r="DK44" s="184"/>
      <c r="DL44" s="184"/>
      <c r="DM44" s="184"/>
      <c r="DN44" s="184"/>
      <c r="DO44" s="184"/>
    </row>
    <row r="45" spans="1:119" x14ac:dyDescent="0.15">
      <c r="A45" s="184"/>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row>
    <row r="46" spans="1:119" x14ac:dyDescent="0.15">
      <c r="B46" s="184" t="s">
        <v>203</v>
      </c>
      <c r="C46" s="184"/>
      <c r="D46" s="184"/>
      <c r="E46" s="184" t="s">
        <v>204</v>
      </c>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row>
    <row r="47" spans="1:119" x14ac:dyDescent="0.15">
      <c r="B47" s="184"/>
      <c r="C47" s="184"/>
      <c r="D47" s="184"/>
      <c r="E47" s="184" t="s">
        <v>205</v>
      </c>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row>
    <row r="48" spans="1:119" x14ac:dyDescent="0.15">
      <c r="B48" s="184"/>
      <c r="C48" s="184"/>
      <c r="D48" s="184"/>
      <c r="E48" s="184" t="s">
        <v>206</v>
      </c>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row>
    <row r="49" spans="5:5" x14ac:dyDescent="0.15">
      <c r="E49" s="220" t="s">
        <v>207</v>
      </c>
    </row>
    <row r="50" spans="5:5" x14ac:dyDescent="0.15">
      <c r="E50" s="186" t="s">
        <v>208</v>
      </c>
    </row>
    <row r="51" spans="5:5" x14ac:dyDescent="0.15">
      <c r="E51" s="186" t="s">
        <v>209</v>
      </c>
    </row>
    <row r="52" spans="5:5" x14ac:dyDescent="0.15">
      <c r="E52" s="186" t="s">
        <v>210</v>
      </c>
    </row>
    <row r="53" spans="5:5" x14ac:dyDescent="0.15"/>
    <row r="54" spans="5:5" x14ac:dyDescent="0.15"/>
    <row r="55" spans="5:5" x14ac:dyDescent="0.15"/>
    <row r="56" spans="5:5" x14ac:dyDescent="0.15"/>
  </sheetData>
  <sheetProtection algorithmName="SHA-512" hashValue="lDbcia6tIl6thSgVXI43/O6RQr5NREDqv01ilL+AJaPRrH/8iWlRSCzS6vSsDqraGwOcO+CuZ+S+TeiXFcQlIw==" saltValue="GCH1k4R8tkpX6JiBPlXbc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10" t="s">
        <v>569</v>
      </c>
      <c r="D34" s="1210"/>
      <c r="E34" s="1211"/>
      <c r="F34" s="32">
        <v>11.9</v>
      </c>
      <c r="G34" s="33">
        <v>11.86</v>
      </c>
      <c r="H34" s="33">
        <v>11.3</v>
      </c>
      <c r="I34" s="33">
        <v>11.87</v>
      </c>
      <c r="J34" s="34">
        <v>13.62</v>
      </c>
      <c r="K34" s="22"/>
      <c r="L34" s="22"/>
      <c r="M34" s="22"/>
      <c r="N34" s="22"/>
      <c r="O34" s="22"/>
      <c r="P34" s="22"/>
    </row>
    <row r="35" spans="1:16" ht="39" customHeight="1" x14ac:dyDescent="0.15">
      <c r="A35" s="22"/>
      <c r="B35" s="35"/>
      <c r="C35" s="1204" t="s">
        <v>570</v>
      </c>
      <c r="D35" s="1205"/>
      <c r="E35" s="1206"/>
      <c r="F35" s="36">
        <v>17.55</v>
      </c>
      <c r="G35" s="37">
        <v>6.68</v>
      </c>
      <c r="H35" s="37">
        <v>6.46</v>
      </c>
      <c r="I35" s="37">
        <v>7.02</v>
      </c>
      <c r="J35" s="38">
        <v>6.32</v>
      </c>
      <c r="K35" s="22"/>
      <c r="L35" s="22"/>
      <c r="M35" s="22"/>
      <c r="N35" s="22"/>
      <c r="O35" s="22"/>
      <c r="P35" s="22"/>
    </row>
    <row r="36" spans="1:16" ht="39" customHeight="1" x14ac:dyDescent="0.15">
      <c r="A36" s="22"/>
      <c r="B36" s="35"/>
      <c r="C36" s="1204" t="s">
        <v>571</v>
      </c>
      <c r="D36" s="1205"/>
      <c r="E36" s="1206"/>
      <c r="F36" s="36">
        <v>0</v>
      </c>
      <c r="G36" s="37">
        <v>1.06</v>
      </c>
      <c r="H36" s="37">
        <v>0.26</v>
      </c>
      <c r="I36" s="37">
        <v>0.97</v>
      </c>
      <c r="J36" s="38">
        <v>0.4</v>
      </c>
      <c r="K36" s="22"/>
      <c r="L36" s="22"/>
      <c r="M36" s="22"/>
      <c r="N36" s="22"/>
      <c r="O36" s="22"/>
      <c r="P36" s="22"/>
    </row>
    <row r="37" spans="1:16" ht="39" customHeight="1" x14ac:dyDescent="0.15">
      <c r="A37" s="22"/>
      <c r="B37" s="35"/>
      <c r="C37" s="1204" t="s">
        <v>572</v>
      </c>
      <c r="D37" s="1205"/>
      <c r="E37" s="1206"/>
      <c r="F37" s="36">
        <v>1.53</v>
      </c>
      <c r="G37" s="37">
        <v>1.54</v>
      </c>
      <c r="H37" s="37">
        <v>1.57</v>
      </c>
      <c r="I37" s="37">
        <v>0.28999999999999998</v>
      </c>
      <c r="J37" s="38">
        <v>0.27</v>
      </c>
      <c r="K37" s="22"/>
      <c r="L37" s="22"/>
      <c r="M37" s="22"/>
      <c r="N37" s="22"/>
      <c r="O37" s="22"/>
      <c r="P37" s="22"/>
    </row>
    <row r="38" spans="1:16" ht="39" customHeight="1" x14ac:dyDescent="0.15">
      <c r="A38" s="22"/>
      <c r="B38" s="35"/>
      <c r="C38" s="1204" t="s">
        <v>573</v>
      </c>
      <c r="D38" s="1205"/>
      <c r="E38" s="1206"/>
      <c r="F38" s="36">
        <v>7.0000000000000007E-2</v>
      </c>
      <c r="G38" s="37">
        <v>0.02</v>
      </c>
      <c r="H38" s="37">
        <v>0</v>
      </c>
      <c r="I38" s="37">
        <v>0.17</v>
      </c>
      <c r="J38" s="38">
        <v>0.18</v>
      </c>
      <c r="K38" s="22"/>
      <c r="L38" s="22"/>
      <c r="M38" s="22"/>
      <c r="N38" s="22"/>
      <c r="O38" s="22"/>
      <c r="P38" s="22"/>
    </row>
    <row r="39" spans="1:16" ht="39" customHeight="1" x14ac:dyDescent="0.15">
      <c r="A39" s="22"/>
      <c r="B39" s="35"/>
      <c r="C39" s="1204" t="s">
        <v>574</v>
      </c>
      <c r="D39" s="1205"/>
      <c r="E39" s="1206"/>
      <c r="F39" s="36">
        <v>0</v>
      </c>
      <c r="G39" s="37">
        <v>0.18</v>
      </c>
      <c r="H39" s="37">
        <v>0</v>
      </c>
      <c r="I39" s="37">
        <v>0</v>
      </c>
      <c r="J39" s="38">
        <v>0.04</v>
      </c>
      <c r="K39" s="22"/>
      <c r="L39" s="22"/>
      <c r="M39" s="22"/>
      <c r="N39" s="22"/>
      <c r="O39" s="22"/>
      <c r="P39" s="22"/>
    </row>
    <row r="40" spans="1:16" ht="39" customHeight="1" x14ac:dyDescent="0.15">
      <c r="A40" s="22"/>
      <c r="B40" s="35"/>
      <c r="C40" s="1204" t="s">
        <v>575</v>
      </c>
      <c r="D40" s="1205"/>
      <c r="E40" s="1206"/>
      <c r="F40" s="36">
        <v>0.11</v>
      </c>
      <c r="G40" s="37">
        <v>0.04</v>
      </c>
      <c r="H40" s="37">
        <v>0.04</v>
      </c>
      <c r="I40" s="37">
        <v>0.04</v>
      </c>
      <c r="J40" s="38">
        <v>0.03</v>
      </c>
      <c r="K40" s="22"/>
      <c r="L40" s="22"/>
      <c r="M40" s="22"/>
      <c r="N40" s="22"/>
      <c r="O40" s="22"/>
      <c r="P40" s="22"/>
    </row>
    <row r="41" spans="1:16" ht="39" customHeight="1" x14ac:dyDescent="0.15">
      <c r="A41" s="22"/>
      <c r="B41" s="35"/>
      <c r="C41" s="1204" t="s">
        <v>576</v>
      </c>
      <c r="D41" s="1205"/>
      <c r="E41" s="1206"/>
      <c r="F41" s="36">
        <v>0</v>
      </c>
      <c r="G41" s="37">
        <v>0.08</v>
      </c>
      <c r="H41" s="37">
        <v>0.11</v>
      </c>
      <c r="I41" s="37">
        <v>1.47</v>
      </c>
      <c r="J41" s="38">
        <v>0</v>
      </c>
      <c r="K41" s="22"/>
      <c r="L41" s="22"/>
      <c r="M41" s="22"/>
      <c r="N41" s="22"/>
      <c r="O41" s="22"/>
      <c r="P41" s="22"/>
    </row>
    <row r="42" spans="1:16" ht="39" customHeight="1" x14ac:dyDescent="0.15">
      <c r="A42" s="22"/>
      <c r="B42" s="39"/>
      <c r="C42" s="1204" t="s">
        <v>577</v>
      </c>
      <c r="D42" s="1205"/>
      <c r="E42" s="1206"/>
      <c r="F42" s="36" t="s">
        <v>519</v>
      </c>
      <c r="G42" s="37" t="s">
        <v>519</v>
      </c>
      <c r="H42" s="37" t="s">
        <v>519</v>
      </c>
      <c r="I42" s="37" t="s">
        <v>519</v>
      </c>
      <c r="J42" s="38" t="s">
        <v>519</v>
      </c>
      <c r="K42" s="22"/>
      <c r="L42" s="22"/>
      <c r="M42" s="22"/>
      <c r="N42" s="22"/>
      <c r="O42" s="22"/>
      <c r="P42" s="22"/>
    </row>
    <row r="43" spans="1:16" ht="39" customHeight="1" thickBot="1" x14ac:dyDescent="0.2">
      <c r="A43" s="22"/>
      <c r="B43" s="40"/>
      <c r="C43" s="1207" t="s">
        <v>578</v>
      </c>
      <c r="D43" s="1208"/>
      <c r="E43" s="1209"/>
      <c r="F43" s="41">
        <v>0.02</v>
      </c>
      <c r="G43" s="42">
        <v>0.01</v>
      </c>
      <c r="H43" s="42">
        <v>0.02</v>
      </c>
      <c r="I43" s="42">
        <v>0.83</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ykCeQWMJQ/x0jsr7ZUE0uyiQAo4+ttf/55/+CcNRmpd+1h54GxE5GG1GSY74uJlSA3L3XkxjVnh/41RiYYlkHg==" saltValue="VNuGyustnYBe5lAZ95eY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30" t="s">
        <v>11</v>
      </c>
      <c r="C45" s="1231"/>
      <c r="D45" s="58"/>
      <c r="E45" s="1236" t="s">
        <v>12</v>
      </c>
      <c r="F45" s="1236"/>
      <c r="G45" s="1236"/>
      <c r="H45" s="1236"/>
      <c r="I45" s="1236"/>
      <c r="J45" s="1237"/>
      <c r="K45" s="59">
        <v>2284</v>
      </c>
      <c r="L45" s="60">
        <v>2250</v>
      </c>
      <c r="M45" s="60">
        <v>2219</v>
      </c>
      <c r="N45" s="60">
        <v>2033</v>
      </c>
      <c r="O45" s="61">
        <v>1895</v>
      </c>
      <c r="P45" s="48"/>
      <c r="Q45" s="48"/>
      <c r="R45" s="48"/>
      <c r="S45" s="48"/>
      <c r="T45" s="48"/>
      <c r="U45" s="48"/>
    </row>
    <row r="46" spans="1:21" ht="30.75" customHeight="1" x14ac:dyDescent="0.15">
      <c r="A46" s="48"/>
      <c r="B46" s="1232"/>
      <c r="C46" s="1233"/>
      <c r="D46" s="62"/>
      <c r="E46" s="1214" t="s">
        <v>13</v>
      </c>
      <c r="F46" s="1214"/>
      <c r="G46" s="1214"/>
      <c r="H46" s="1214"/>
      <c r="I46" s="1214"/>
      <c r="J46" s="1215"/>
      <c r="K46" s="63" t="s">
        <v>519</v>
      </c>
      <c r="L46" s="64" t="s">
        <v>519</v>
      </c>
      <c r="M46" s="64" t="s">
        <v>519</v>
      </c>
      <c r="N46" s="64" t="s">
        <v>519</v>
      </c>
      <c r="O46" s="65" t="s">
        <v>519</v>
      </c>
      <c r="P46" s="48"/>
      <c r="Q46" s="48"/>
      <c r="R46" s="48"/>
      <c r="S46" s="48"/>
      <c r="T46" s="48"/>
      <c r="U46" s="48"/>
    </row>
    <row r="47" spans="1:21" ht="30.75" customHeight="1" x14ac:dyDescent="0.15">
      <c r="A47" s="48"/>
      <c r="B47" s="1232"/>
      <c r="C47" s="1233"/>
      <c r="D47" s="62"/>
      <c r="E47" s="1214" t="s">
        <v>14</v>
      </c>
      <c r="F47" s="1214"/>
      <c r="G47" s="1214"/>
      <c r="H47" s="1214"/>
      <c r="I47" s="1214"/>
      <c r="J47" s="1215"/>
      <c r="K47" s="63" t="s">
        <v>519</v>
      </c>
      <c r="L47" s="64" t="s">
        <v>519</v>
      </c>
      <c r="M47" s="64" t="s">
        <v>519</v>
      </c>
      <c r="N47" s="64" t="s">
        <v>519</v>
      </c>
      <c r="O47" s="65" t="s">
        <v>519</v>
      </c>
      <c r="P47" s="48"/>
      <c r="Q47" s="48"/>
      <c r="R47" s="48"/>
      <c r="S47" s="48"/>
      <c r="T47" s="48"/>
      <c r="U47" s="48"/>
    </row>
    <row r="48" spans="1:21" ht="30.75" customHeight="1" x14ac:dyDescent="0.15">
      <c r="A48" s="48"/>
      <c r="B48" s="1232"/>
      <c r="C48" s="1233"/>
      <c r="D48" s="62"/>
      <c r="E48" s="1214" t="s">
        <v>15</v>
      </c>
      <c r="F48" s="1214"/>
      <c r="G48" s="1214"/>
      <c r="H48" s="1214"/>
      <c r="I48" s="1214"/>
      <c r="J48" s="1215"/>
      <c r="K48" s="63">
        <v>1294</v>
      </c>
      <c r="L48" s="64">
        <v>1376</v>
      </c>
      <c r="M48" s="64">
        <v>1089</v>
      </c>
      <c r="N48" s="64">
        <v>1231</v>
      </c>
      <c r="O48" s="65">
        <v>1383</v>
      </c>
      <c r="P48" s="48"/>
      <c r="Q48" s="48"/>
      <c r="R48" s="48"/>
      <c r="S48" s="48"/>
      <c r="T48" s="48"/>
      <c r="U48" s="48"/>
    </row>
    <row r="49" spans="1:21" ht="30.75" customHeight="1" x14ac:dyDescent="0.15">
      <c r="A49" s="48"/>
      <c r="B49" s="1232"/>
      <c r="C49" s="1233"/>
      <c r="D49" s="62"/>
      <c r="E49" s="1214" t="s">
        <v>16</v>
      </c>
      <c r="F49" s="1214"/>
      <c r="G49" s="1214"/>
      <c r="H49" s="1214"/>
      <c r="I49" s="1214"/>
      <c r="J49" s="1215"/>
      <c r="K49" s="63">
        <v>14</v>
      </c>
      <c r="L49" s="64">
        <v>17</v>
      </c>
      <c r="M49" s="64">
        <v>14</v>
      </c>
      <c r="N49" s="64">
        <v>19</v>
      </c>
      <c r="O49" s="65">
        <v>32</v>
      </c>
      <c r="P49" s="48"/>
      <c r="Q49" s="48"/>
      <c r="R49" s="48"/>
      <c r="S49" s="48"/>
      <c r="T49" s="48"/>
      <c r="U49" s="48"/>
    </row>
    <row r="50" spans="1:21" ht="30.75" customHeight="1" x14ac:dyDescent="0.15">
      <c r="A50" s="48"/>
      <c r="B50" s="1232"/>
      <c r="C50" s="1233"/>
      <c r="D50" s="62"/>
      <c r="E50" s="1214" t="s">
        <v>17</v>
      </c>
      <c r="F50" s="1214"/>
      <c r="G50" s="1214"/>
      <c r="H50" s="1214"/>
      <c r="I50" s="1214"/>
      <c r="J50" s="1215"/>
      <c r="K50" s="63">
        <v>11</v>
      </c>
      <c r="L50" s="64">
        <v>7</v>
      </c>
      <c r="M50" s="64">
        <v>7</v>
      </c>
      <c r="N50" s="64">
        <v>7</v>
      </c>
      <c r="O50" s="65">
        <v>6</v>
      </c>
      <c r="P50" s="48"/>
      <c r="Q50" s="48"/>
      <c r="R50" s="48"/>
      <c r="S50" s="48"/>
      <c r="T50" s="48"/>
      <c r="U50" s="48"/>
    </row>
    <row r="51" spans="1:21" ht="30.75" customHeight="1" x14ac:dyDescent="0.15">
      <c r="A51" s="48"/>
      <c r="B51" s="1234"/>
      <c r="C51" s="1235"/>
      <c r="D51" s="66"/>
      <c r="E51" s="1214" t="s">
        <v>18</v>
      </c>
      <c r="F51" s="1214"/>
      <c r="G51" s="1214"/>
      <c r="H51" s="1214"/>
      <c r="I51" s="1214"/>
      <c r="J51" s="1215"/>
      <c r="K51" s="63" t="s">
        <v>519</v>
      </c>
      <c r="L51" s="64" t="s">
        <v>519</v>
      </c>
      <c r="M51" s="64" t="s">
        <v>519</v>
      </c>
      <c r="N51" s="64" t="s">
        <v>519</v>
      </c>
      <c r="O51" s="65" t="s">
        <v>519</v>
      </c>
      <c r="P51" s="48"/>
      <c r="Q51" s="48"/>
      <c r="R51" s="48"/>
      <c r="S51" s="48"/>
      <c r="T51" s="48"/>
      <c r="U51" s="48"/>
    </row>
    <row r="52" spans="1:21" ht="30.75" customHeight="1" x14ac:dyDescent="0.15">
      <c r="A52" s="48"/>
      <c r="B52" s="1212" t="s">
        <v>19</v>
      </c>
      <c r="C52" s="1213"/>
      <c r="D52" s="66"/>
      <c r="E52" s="1214" t="s">
        <v>20</v>
      </c>
      <c r="F52" s="1214"/>
      <c r="G52" s="1214"/>
      <c r="H52" s="1214"/>
      <c r="I52" s="1214"/>
      <c r="J52" s="1215"/>
      <c r="K52" s="63">
        <v>2480</v>
      </c>
      <c r="L52" s="64">
        <v>2580</v>
      </c>
      <c r="M52" s="64">
        <v>2660</v>
      </c>
      <c r="N52" s="64">
        <v>2721</v>
      </c>
      <c r="O52" s="65">
        <v>2685</v>
      </c>
      <c r="P52" s="48"/>
      <c r="Q52" s="48"/>
      <c r="R52" s="48"/>
      <c r="S52" s="48"/>
      <c r="T52" s="48"/>
      <c r="U52" s="48"/>
    </row>
    <row r="53" spans="1:21" ht="30.75" customHeight="1" thickBot="1" x14ac:dyDescent="0.2">
      <c r="A53" s="48"/>
      <c r="B53" s="1216" t="s">
        <v>21</v>
      </c>
      <c r="C53" s="1217"/>
      <c r="D53" s="67"/>
      <c r="E53" s="1218" t="s">
        <v>22</v>
      </c>
      <c r="F53" s="1218"/>
      <c r="G53" s="1218"/>
      <c r="H53" s="1218"/>
      <c r="I53" s="1218"/>
      <c r="J53" s="1219"/>
      <c r="K53" s="68">
        <v>1123</v>
      </c>
      <c r="L53" s="69">
        <v>1070</v>
      </c>
      <c r="M53" s="69">
        <v>669</v>
      </c>
      <c r="N53" s="69">
        <v>569</v>
      </c>
      <c r="O53" s="70">
        <v>631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15">
      <c r="B57" s="1220" t="s">
        <v>25</v>
      </c>
      <c r="C57" s="1221"/>
      <c r="D57" s="1224" t="s">
        <v>26</v>
      </c>
      <c r="E57" s="1225"/>
      <c r="F57" s="1225"/>
      <c r="G57" s="1225"/>
      <c r="H57" s="1225"/>
      <c r="I57" s="1225"/>
      <c r="J57" s="1226"/>
      <c r="K57" s="83" t="s">
        <v>599</v>
      </c>
      <c r="L57" s="84" t="s">
        <v>519</v>
      </c>
      <c r="M57" s="84" t="s">
        <v>519</v>
      </c>
      <c r="N57" s="84" t="s">
        <v>519</v>
      </c>
      <c r="O57" s="85" t="s">
        <v>519</v>
      </c>
    </row>
    <row r="58" spans="1:21" ht="31.5" customHeight="1" thickBot="1" x14ac:dyDescent="0.2">
      <c r="B58" s="1222"/>
      <c r="C58" s="1223"/>
      <c r="D58" s="1227" t="s">
        <v>27</v>
      </c>
      <c r="E58" s="1228"/>
      <c r="F58" s="1228"/>
      <c r="G58" s="1228"/>
      <c r="H58" s="1228"/>
      <c r="I58" s="1228"/>
      <c r="J58" s="1229"/>
      <c r="K58" s="86" t="s">
        <v>599</v>
      </c>
      <c r="L58" s="87" t="s">
        <v>519</v>
      </c>
      <c r="M58" s="87" t="s">
        <v>519</v>
      </c>
      <c r="N58" s="87" t="s">
        <v>519</v>
      </c>
      <c r="O58" s="88" t="s">
        <v>519</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OQAEHGlxl7YQs4oyIkNWhpc6xJ8udAfm7l7qc+VQf5BGTC8RQd3t9mmn7ooU8wRZ3uVUJ55tINcjzmE0E+rog==" saltValue="Y66Qiznn0Ue5fB3apfyeN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560</v>
      </c>
      <c r="J40" s="100" t="s">
        <v>561</v>
      </c>
      <c r="K40" s="100" t="s">
        <v>562</v>
      </c>
      <c r="L40" s="100" t="s">
        <v>563</v>
      </c>
      <c r="M40" s="101" t="s">
        <v>564</v>
      </c>
    </row>
    <row r="41" spans="2:13" ht="27.75" customHeight="1" x14ac:dyDescent="0.15">
      <c r="B41" s="1250" t="s">
        <v>30</v>
      </c>
      <c r="C41" s="1251"/>
      <c r="D41" s="102"/>
      <c r="E41" s="1252" t="s">
        <v>31</v>
      </c>
      <c r="F41" s="1252"/>
      <c r="G41" s="1252"/>
      <c r="H41" s="1253"/>
      <c r="I41" s="103">
        <v>20645</v>
      </c>
      <c r="J41" s="104">
        <v>20640</v>
      </c>
      <c r="K41" s="104">
        <v>19534</v>
      </c>
      <c r="L41" s="104">
        <v>18809</v>
      </c>
      <c r="M41" s="105">
        <v>18584</v>
      </c>
    </row>
    <row r="42" spans="2:13" ht="27.75" customHeight="1" x14ac:dyDescent="0.15">
      <c r="B42" s="1240"/>
      <c r="C42" s="1241"/>
      <c r="D42" s="106"/>
      <c r="E42" s="1244" t="s">
        <v>32</v>
      </c>
      <c r="F42" s="1244"/>
      <c r="G42" s="1244"/>
      <c r="H42" s="1245"/>
      <c r="I42" s="107">
        <v>29</v>
      </c>
      <c r="J42" s="108">
        <v>22</v>
      </c>
      <c r="K42" s="108">
        <v>15</v>
      </c>
      <c r="L42" s="108">
        <v>8</v>
      </c>
      <c r="M42" s="109">
        <v>2</v>
      </c>
    </row>
    <row r="43" spans="2:13" ht="27.75" customHeight="1" x14ac:dyDescent="0.15">
      <c r="B43" s="1240"/>
      <c r="C43" s="1241"/>
      <c r="D43" s="106"/>
      <c r="E43" s="1244" t="s">
        <v>33</v>
      </c>
      <c r="F43" s="1244"/>
      <c r="G43" s="1244"/>
      <c r="H43" s="1245"/>
      <c r="I43" s="107">
        <v>16800</v>
      </c>
      <c r="J43" s="108">
        <v>17699</v>
      </c>
      <c r="K43" s="108">
        <v>16646</v>
      </c>
      <c r="L43" s="108">
        <v>15575</v>
      </c>
      <c r="M43" s="109">
        <v>14724</v>
      </c>
    </row>
    <row r="44" spans="2:13" ht="27.75" customHeight="1" x14ac:dyDescent="0.15">
      <c r="B44" s="1240"/>
      <c r="C44" s="1241"/>
      <c r="D44" s="106"/>
      <c r="E44" s="1244" t="s">
        <v>34</v>
      </c>
      <c r="F44" s="1244"/>
      <c r="G44" s="1244"/>
      <c r="H44" s="1245"/>
      <c r="I44" s="107">
        <v>73</v>
      </c>
      <c r="J44" s="108">
        <v>65</v>
      </c>
      <c r="K44" s="108">
        <v>126</v>
      </c>
      <c r="L44" s="108">
        <v>142</v>
      </c>
      <c r="M44" s="109">
        <v>339</v>
      </c>
    </row>
    <row r="45" spans="2:13" ht="27.75" customHeight="1" x14ac:dyDescent="0.15">
      <c r="B45" s="1240"/>
      <c r="C45" s="1241"/>
      <c r="D45" s="106"/>
      <c r="E45" s="1244" t="s">
        <v>35</v>
      </c>
      <c r="F45" s="1244"/>
      <c r="G45" s="1244"/>
      <c r="H45" s="1245"/>
      <c r="I45" s="107">
        <v>4349</v>
      </c>
      <c r="J45" s="108">
        <v>4288</v>
      </c>
      <c r="K45" s="108">
        <v>4106</v>
      </c>
      <c r="L45" s="108">
        <v>3800</v>
      </c>
      <c r="M45" s="109">
        <v>3630</v>
      </c>
    </row>
    <row r="46" spans="2:13" ht="27.75" customHeight="1" x14ac:dyDescent="0.15">
      <c r="B46" s="1240"/>
      <c r="C46" s="1241"/>
      <c r="D46" s="110"/>
      <c r="E46" s="1244" t="s">
        <v>36</v>
      </c>
      <c r="F46" s="1244"/>
      <c r="G46" s="1244"/>
      <c r="H46" s="1245"/>
      <c r="I46" s="107">
        <v>54</v>
      </c>
      <c r="J46" s="108">
        <v>191</v>
      </c>
      <c r="K46" s="108">
        <v>92</v>
      </c>
      <c r="L46" s="108">
        <v>31</v>
      </c>
      <c r="M46" s="109">
        <v>189</v>
      </c>
    </row>
    <row r="47" spans="2:13" ht="27.75" customHeight="1" x14ac:dyDescent="0.15">
      <c r="B47" s="1240"/>
      <c r="C47" s="1241"/>
      <c r="D47" s="111"/>
      <c r="E47" s="1254" t="s">
        <v>37</v>
      </c>
      <c r="F47" s="1255"/>
      <c r="G47" s="1255"/>
      <c r="H47" s="1256"/>
      <c r="I47" s="107" t="s">
        <v>519</v>
      </c>
      <c r="J47" s="108" t="s">
        <v>519</v>
      </c>
      <c r="K47" s="108" t="s">
        <v>519</v>
      </c>
      <c r="L47" s="108" t="s">
        <v>519</v>
      </c>
      <c r="M47" s="109" t="s">
        <v>519</v>
      </c>
    </row>
    <row r="48" spans="2:13" ht="27.75" customHeight="1" x14ac:dyDescent="0.15">
      <c r="B48" s="1240"/>
      <c r="C48" s="1241"/>
      <c r="D48" s="106"/>
      <c r="E48" s="1244" t="s">
        <v>38</v>
      </c>
      <c r="F48" s="1244"/>
      <c r="G48" s="1244"/>
      <c r="H48" s="1245"/>
      <c r="I48" s="107" t="s">
        <v>519</v>
      </c>
      <c r="J48" s="108" t="s">
        <v>519</v>
      </c>
      <c r="K48" s="108" t="s">
        <v>519</v>
      </c>
      <c r="L48" s="108" t="s">
        <v>519</v>
      </c>
      <c r="M48" s="109" t="s">
        <v>519</v>
      </c>
    </row>
    <row r="49" spans="2:13" ht="27.75" customHeight="1" x14ac:dyDescent="0.15">
      <c r="B49" s="1242"/>
      <c r="C49" s="1243"/>
      <c r="D49" s="106"/>
      <c r="E49" s="1244" t="s">
        <v>39</v>
      </c>
      <c r="F49" s="1244"/>
      <c r="G49" s="1244"/>
      <c r="H49" s="1245"/>
      <c r="I49" s="107" t="s">
        <v>519</v>
      </c>
      <c r="J49" s="108" t="s">
        <v>519</v>
      </c>
      <c r="K49" s="108" t="s">
        <v>519</v>
      </c>
      <c r="L49" s="108" t="s">
        <v>519</v>
      </c>
      <c r="M49" s="109" t="s">
        <v>519</v>
      </c>
    </row>
    <row r="50" spans="2:13" ht="27.75" customHeight="1" x14ac:dyDescent="0.15">
      <c r="B50" s="1238" t="s">
        <v>40</v>
      </c>
      <c r="C50" s="1239"/>
      <c r="D50" s="112"/>
      <c r="E50" s="1244" t="s">
        <v>41</v>
      </c>
      <c r="F50" s="1244"/>
      <c r="G50" s="1244"/>
      <c r="H50" s="1245"/>
      <c r="I50" s="107">
        <v>6689</v>
      </c>
      <c r="J50" s="108">
        <v>7148</v>
      </c>
      <c r="K50" s="108">
        <v>7650</v>
      </c>
      <c r="L50" s="108">
        <v>7415</v>
      </c>
      <c r="M50" s="109">
        <v>7096</v>
      </c>
    </row>
    <row r="51" spans="2:13" ht="27.75" customHeight="1" x14ac:dyDescent="0.15">
      <c r="B51" s="1240"/>
      <c r="C51" s="1241"/>
      <c r="D51" s="106"/>
      <c r="E51" s="1244" t="s">
        <v>42</v>
      </c>
      <c r="F51" s="1244"/>
      <c r="G51" s="1244"/>
      <c r="H51" s="1245"/>
      <c r="I51" s="107">
        <v>5652</v>
      </c>
      <c r="J51" s="108">
        <v>6085</v>
      </c>
      <c r="K51" s="108">
        <v>6095</v>
      </c>
      <c r="L51" s="108">
        <v>6564</v>
      </c>
      <c r="M51" s="109">
        <v>6582</v>
      </c>
    </row>
    <row r="52" spans="2:13" ht="27.75" customHeight="1" x14ac:dyDescent="0.15">
      <c r="B52" s="1242"/>
      <c r="C52" s="1243"/>
      <c r="D52" s="106"/>
      <c r="E52" s="1244" t="s">
        <v>43</v>
      </c>
      <c r="F52" s="1244"/>
      <c r="G52" s="1244"/>
      <c r="H52" s="1245"/>
      <c r="I52" s="107">
        <v>27775</v>
      </c>
      <c r="J52" s="108">
        <v>26824</v>
      </c>
      <c r="K52" s="108">
        <v>25882</v>
      </c>
      <c r="L52" s="108">
        <v>25320</v>
      </c>
      <c r="M52" s="109">
        <v>24125</v>
      </c>
    </row>
    <row r="53" spans="2:13" ht="27.75" customHeight="1" thickBot="1" x14ac:dyDescent="0.2">
      <c r="B53" s="1246" t="s">
        <v>44</v>
      </c>
      <c r="C53" s="1247"/>
      <c r="D53" s="113"/>
      <c r="E53" s="1248" t="s">
        <v>45</v>
      </c>
      <c r="F53" s="1248"/>
      <c r="G53" s="1248"/>
      <c r="H53" s="1249"/>
      <c r="I53" s="114">
        <v>1835</v>
      </c>
      <c r="J53" s="115">
        <v>2848</v>
      </c>
      <c r="K53" s="115">
        <v>892</v>
      </c>
      <c r="L53" s="115">
        <v>-932</v>
      </c>
      <c r="M53" s="116">
        <v>-333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7ehLXCawuJuGrQl/a5MlInDSTxmT03hjWeNzvbr8LMKV+lVXO2Z4jpd1Ndfun2YK/hWV5S6O7Nz3ZK1jChcBaw==" saltValue="6KJnbyuH5oq4oDs3T/+Va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562</v>
      </c>
      <c r="G54" s="125" t="s">
        <v>563</v>
      </c>
      <c r="H54" s="126" t="s">
        <v>564</v>
      </c>
    </row>
    <row r="55" spans="2:8" ht="52.5" customHeight="1" x14ac:dyDescent="0.15">
      <c r="B55" s="127"/>
      <c r="C55" s="1259" t="s">
        <v>48</v>
      </c>
      <c r="D55" s="1259"/>
      <c r="E55" s="1260"/>
      <c r="F55" s="128">
        <v>1805</v>
      </c>
      <c r="G55" s="128">
        <v>1826</v>
      </c>
      <c r="H55" s="129">
        <v>1577</v>
      </c>
    </row>
    <row r="56" spans="2:8" ht="52.5" customHeight="1" x14ac:dyDescent="0.15">
      <c r="B56" s="130"/>
      <c r="C56" s="1261" t="s">
        <v>49</v>
      </c>
      <c r="D56" s="1261"/>
      <c r="E56" s="1262"/>
      <c r="F56" s="131">
        <v>482</v>
      </c>
      <c r="G56" s="131">
        <v>276</v>
      </c>
      <c r="H56" s="132">
        <v>273</v>
      </c>
    </row>
    <row r="57" spans="2:8" ht="53.25" customHeight="1" x14ac:dyDescent="0.15">
      <c r="B57" s="130"/>
      <c r="C57" s="1263" t="s">
        <v>50</v>
      </c>
      <c r="D57" s="1263"/>
      <c r="E57" s="1264"/>
      <c r="F57" s="133">
        <v>13959</v>
      </c>
      <c r="G57" s="133">
        <v>12362</v>
      </c>
      <c r="H57" s="134">
        <v>10787</v>
      </c>
    </row>
    <row r="58" spans="2:8" ht="45.75" customHeight="1" x14ac:dyDescent="0.15">
      <c r="B58" s="135"/>
      <c r="C58" s="1265" t="s">
        <v>585</v>
      </c>
      <c r="D58" s="1266"/>
      <c r="E58" s="1267"/>
      <c r="F58" s="384">
        <v>8455</v>
      </c>
      <c r="G58" s="384">
        <v>7123</v>
      </c>
      <c r="H58" s="136">
        <v>5814</v>
      </c>
    </row>
    <row r="59" spans="2:8" ht="45.75" customHeight="1" x14ac:dyDescent="0.15">
      <c r="B59" s="135"/>
      <c r="C59" s="1265" t="s">
        <v>586</v>
      </c>
      <c r="D59" s="1266"/>
      <c r="E59" s="1267"/>
      <c r="F59" s="384">
        <v>3659</v>
      </c>
      <c r="G59" s="384">
        <v>3399</v>
      </c>
      <c r="H59" s="136">
        <v>3203</v>
      </c>
    </row>
    <row r="60" spans="2:8" ht="45.75" customHeight="1" x14ac:dyDescent="0.15">
      <c r="B60" s="135"/>
      <c r="C60" s="1265" t="s">
        <v>587</v>
      </c>
      <c r="D60" s="1266"/>
      <c r="E60" s="1267"/>
      <c r="F60" s="384">
        <v>997</v>
      </c>
      <c r="G60" s="384">
        <v>998</v>
      </c>
      <c r="H60" s="136">
        <v>999</v>
      </c>
    </row>
    <row r="61" spans="2:8" ht="45.75" customHeight="1" x14ac:dyDescent="0.15">
      <c r="B61" s="135"/>
      <c r="C61" s="1265" t="s">
        <v>588</v>
      </c>
      <c r="D61" s="1266"/>
      <c r="E61" s="1267"/>
      <c r="F61" s="384">
        <v>708</v>
      </c>
      <c r="G61" s="384">
        <v>702</v>
      </c>
      <c r="H61" s="136">
        <v>628</v>
      </c>
    </row>
    <row r="62" spans="2:8" ht="45.75" customHeight="1" thickBot="1" x14ac:dyDescent="0.2">
      <c r="B62" s="137"/>
      <c r="C62" s="1268" t="s">
        <v>589</v>
      </c>
      <c r="D62" s="1269"/>
      <c r="E62" s="1270"/>
      <c r="F62" s="385">
        <v>81</v>
      </c>
      <c r="G62" s="385">
        <v>81</v>
      </c>
      <c r="H62" s="138">
        <v>82</v>
      </c>
    </row>
    <row r="63" spans="2:8" ht="52.5" customHeight="1" thickBot="1" x14ac:dyDescent="0.2">
      <c r="B63" s="139"/>
      <c r="C63" s="1257" t="s">
        <v>51</v>
      </c>
      <c r="D63" s="1257"/>
      <c r="E63" s="1258"/>
      <c r="F63" s="140">
        <v>16246</v>
      </c>
      <c r="G63" s="140">
        <v>14463</v>
      </c>
      <c r="H63" s="141">
        <v>12636</v>
      </c>
    </row>
    <row r="64" spans="2:8" ht="15" customHeight="1" x14ac:dyDescent="0.15"/>
  </sheetData>
  <sheetProtection algorithmName="SHA-512" hashValue="8JA/6w3Spl71kItO8vCw3guig0NiICl/EhyKqGiN06R4F4JAXdBcyw/KBqUv0LMZDkHxSX6xGVdYAtm7IP0QuQ==" saltValue="RiqwGkexYcJWakQSrZxApg==" spinCount="100000" sheet="1" objects="1" scenarios="1"/>
  <mergeCells count="9">
    <mergeCell ref="C63:E63"/>
    <mergeCell ref="C55:E55"/>
    <mergeCell ref="C56:E56"/>
    <mergeCell ref="C57:E57"/>
    <mergeCell ref="C61:E61"/>
    <mergeCell ref="C62:E62"/>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52</v>
      </c>
      <c r="E2" s="153"/>
      <c r="F2" s="154" t="s">
        <v>557</v>
      </c>
      <c r="G2" s="155"/>
      <c r="H2" s="156"/>
    </row>
    <row r="3" spans="1:8" x14ac:dyDescent="0.15">
      <c r="A3" s="152" t="s">
        <v>550</v>
      </c>
      <c r="B3" s="157"/>
      <c r="C3" s="158"/>
      <c r="D3" s="159">
        <v>208391</v>
      </c>
      <c r="E3" s="160"/>
      <c r="F3" s="161">
        <v>47278</v>
      </c>
      <c r="G3" s="162"/>
      <c r="H3" s="163"/>
    </row>
    <row r="4" spans="1:8" x14ac:dyDescent="0.15">
      <c r="A4" s="164"/>
      <c r="B4" s="165"/>
      <c r="C4" s="166"/>
      <c r="D4" s="167">
        <v>3949</v>
      </c>
      <c r="E4" s="168"/>
      <c r="F4" s="169">
        <v>24096</v>
      </c>
      <c r="G4" s="170"/>
      <c r="H4" s="171"/>
    </row>
    <row r="5" spans="1:8" x14ac:dyDescent="0.15">
      <c r="A5" s="152" t="s">
        <v>552</v>
      </c>
      <c r="B5" s="157"/>
      <c r="C5" s="158"/>
      <c r="D5" s="159">
        <v>242380</v>
      </c>
      <c r="E5" s="160"/>
      <c r="F5" s="161">
        <v>44504</v>
      </c>
      <c r="G5" s="162"/>
      <c r="H5" s="163"/>
    </row>
    <row r="6" spans="1:8" x14ac:dyDescent="0.15">
      <c r="A6" s="164"/>
      <c r="B6" s="165"/>
      <c r="C6" s="166"/>
      <c r="D6" s="167">
        <v>5767</v>
      </c>
      <c r="E6" s="168"/>
      <c r="F6" s="169">
        <v>25876</v>
      </c>
      <c r="G6" s="170"/>
      <c r="H6" s="171"/>
    </row>
    <row r="7" spans="1:8" x14ac:dyDescent="0.15">
      <c r="A7" s="152" t="s">
        <v>553</v>
      </c>
      <c r="B7" s="157"/>
      <c r="C7" s="158"/>
      <c r="D7" s="159">
        <v>101065</v>
      </c>
      <c r="E7" s="160"/>
      <c r="F7" s="161">
        <v>47820</v>
      </c>
      <c r="G7" s="162"/>
      <c r="H7" s="163"/>
    </row>
    <row r="8" spans="1:8" x14ac:dyDescent="0.15">
      <c r="A8" s="164"/>
      <c r="B8" s="165"/>
      <c r="C8" s="166"/>
      <c r="D8" s="167">
        <v>5385</v>
      </c>
      <c r="E8" s="168"/>
      <c r="F8" s="169">
        <v>25855</v>
      </c>
      <c r="G8" s="170"/>
      <c r="H8" s="171"/>
    </row>
    <row r="9" spans="1:8" x14ac:dyDescent="0.15">
      <c r="A9" s="152" t="s">
        <v>554</v>
      </c>
      <c r="B9" s="157"/>
      <c r="C9" s="158"/>
      <c r="D9" s="159">
        <v>42348</v>
      </c>
      <c r="E9" s="160"/>
      <c r="F9" s="161">
        <v>41934</v>
      </c>
      <c r="G9" s="162"/>
      <c r="H9" s="163"/>
    </row>
    <row r="10" spans="1:8" x14ac:dyDescent="0.15">
      <c r="A10" s="164"/>
      <c r="B10" s="165"/>
      <c r="C10" s="166"/>
      <c r="D10" s="167">
        <v>8358</v>
      </c>
      <c r="E10" s="168"/>
      <c r="F10" s="169">
        <v>23352</v>
      </c>
      <c r="G10" s="170"/>
      <c r="H10" s="171"/>
    </row>
    <row r="11" spans="1:8" x14ac:dyDescent="0.15">
      <c r="A11" s="152" t="s">
        <v>555</v>
      </c>
      <c r="B11" s="157"/>
      <c r="C11" s="158"/>
      <c r="D11" s="159">
        <v>48595</v>
      </c>
      <c r="E11" s="160"/>
      <c r="F11" s="161">
        <v>45588</v>
      </c>
      <c r="G11" s="162"/>
      <c r="H11" s="163"/>
    </row>
    <row r="12" spans="1:8" x14ac:dyDescent="0.15">
      <c r="A12" s="164"/>
      <c r="B12" s="165"/>
      <c r="C12" s="172"/>
      <c r="D12" s="167">
        <v>13770</v>
      </c>
      <c r="E12" s="168"/>
      <c r="F12" s="169">
        <v>24150</v>
      </c>
      <c r="G12" s="170"/>
      <c r="H12" s="171"/>
    </row>
    <row r="13" spans="1:8" x14ac:dyDescent="0.15">
      <c r="A13" s="152"/>
      <c r="B13" s="157"/>
      <c r="C13" s="173"/>
      <c r="D13" s="174">
        <v>128556</v>
      </c>
      <c r="E13" s="175"/>
      <c r="F13" s="176">
        <v>45425</v>
      </c>
      <c r="G13" s="177"/>
      <c r="H13" s="163"/>
    </row>
    <row r="14" spans="1:8" x14ac:dyDescent="0.15">
      <c r="A14" s="164"/>
      <c r="B14" s="165"/>
      <c r="C14" s="166"/>
      <c r="D14" s="167">
        <v>7446</v>
      </c>
      <c r="E14" s="168"/>
      <c r="F14" s="169">
        <v>24666</v>
      </c>
      <c r="G14" s="170"/>
      <c r="H14" s="171"/>
    </row>
    <row r="17" spans="1:11" x14ac:dyDescent="0.15">
      <c r="A17" s="148" t="s">
        <v>53</v>
      </c>
    </row>
    <row r="18" spans="1:11" x14ac:dyDescent="0.15">
      <c r="A18" s="178"/>
      <c r="B18" s="178" t="str">
        <f>実質収支比率等に係る経年分析!F$46</f>
        <v>H27</v>
      </c>
      <c r="C18" s="178" t="str">
        <f>実質収支比率等に係る経年分析!G$46</f>
        <v>H28</v>
      </c>
      <c r="D18" s="178" t="str">
        <f>実質収支比率等に係る経年分析!H$46</f>
        <v>H29</v>
      </c>
      <c r="E18" s="178" t="str">
        <f>実質収支比率等に係る経年分析!I$46</f>
        <v>H30</v>
      </c>
      <c r="F18" s="178" t="str">
        <f>実質収支比率等に係る経年分析!J$46</f>
        <v>R01</v>
      </c>
    </row>
    <row r="19" spans="1:11" x14ac:dyDescent="0.15">
      <c r="A19" s="178" t="s">
        <v>54</v>
      </c>
      <c r="B19" s="178">
        <f>ROUND(VALUE(SUBSTITUTE(実質収支比率等に係る経年分析!F$48,"▲","-")),2)</f>
        <v>17.55</v>
      </c>
      <c r="C19" s="178">
        <f>ROUND(VALUE(SUBSTITUTE(実質収支比率等に係る経年分析!G$48,"▲","-")),2)</f>
        <v>6.87</v>
      </c>
      <c r="D19" s="178">
        <f>ROUND(VALUE(SUBSTITUTE(実質収支比率等に係る経年分析!H$48,"▲","-")),2)</f>
        <v>6.49</v>
      </c>
      <c r="E19" s="178">
        <f>ROUND(VALUE(SUBSTITUTE(実質収支比率等に係る経年分析!I$48,"▲","-")),2)</f>
        <v>7.03</v>
      </c>
      <c r="F19" s="178">
        <f>ROUND(VALUE(SUBSTITUTE(実質収支比率等に係る経年分析!J$48,"▲","-")),2)</f>
        <v>6.37</v>
      </c>
    </row>
    <row r="20" spans="1:11" x14ac:dyDescent="0.15">
      <c r="A20" s="178" t="s">
        <v>55</v>
      </c>
      <c r="B20" s="178">
        <f>ROUND(VALUE(SUBSTITUTE(実質収支比率等に係る経年分析!F$47,"▲","-")),2)</f>
        <v>14.7</v>
      </c>
      <c r="C20" s="178">
        <f>ROUND(VALUE(SUBSTITUTE(実質収支比率等に係る経年分析!G$47,"▲","-")),2)</f>
        <v>14.79</v>
      </c>
      <c r="D20" s="178">
        <f>ROUND(VALUE(SUBSTITUTE(実質収支比率等に係る経年分析!H$47,"▲","-")),2)</f>
        <v>14.88</v>
      </c>
      <c r="E20" s="178">
        <f>ROUND(VALUE(SUBSTITUTE(実質収支比率等に係る経年分析!I$47,"▲","-")),2)</f>
        <v>15.03</v>
      </c>
      <c r="F20" s="178">
        <f>ROUND(VALUE(SUBSTITUTE(実質収支比率等に係る経年分析!J$47,"▲","-")),2)</f>
        <v>12.89</v>
      </c>
    </row>
    <row r="21" spans="1:11" x14ac:dyDescent="0.15">
      <c r="A21" s="178" t="s">
        <v>56</v>
      </c>
      <c r="B21" s="178">
        <f>IF(ISNUMBER(VALUE(SUBSTITUTE(実質収支比率等に係る経年分析!F$49,"▲","-"))),ROUND(VALUE(SUBSTITUTE(実質収支比率等に係る経年分析!F$49,"▲","-")),2),NA())</f>
        <v>4.97</v>
      </c>
      <c r="C21" s="178">
        <f>IF(ISNUMBER(VALUE(SUBSTITUTE(実質収支比率等に係る経年分析!G$49,"▲","-"))),ROUND(VALUE(SUBSTITUTE(実質収支比率等に係る経年分析!G$49,"▲","-")),2),NA())</f>
        <v>-19.55</v>
      </c>
      <c r="D21" s="178">
        <f>IF(ISNUMBER(VALUE(SUBSTITUTE(実質収支比率等に係る経年分析!H$49,"▲","-"))),ROUND(VALUE(SUBSTITUTE(実質収支比率等に係る経年分析!H$49,"▲","-")),2),NA())</f>
        <v>-3.55</v>
      </c>
      <c r="E21" s="178">
        <f>IF(ISNUMBER(VALUE(SUBSTITUTE(実質収支比率等に係る経年分析!I$49,"▲","-"))),ROUND(VALUE(SUBSTITUTE(実質収支比率等に係る経年分析!I$49,"▲","-")),2),NA())</f>
        <v>-2.5099999999999998</v>
      </c>
      <c r="F21" s="178">
        <f>IF(ISNUMBER(VALUE(SUBSTITUTE(実質収支比率等に係る経年分析!J$49,"▲","-"))),ROUND(VALUE(SUBSTITUTE(実質収支比率等に係る経年分析!J$49,"▲","-")),2),NA())</f>
        <v>-6.14</v>
      </c>
    </row>
    <row r="24" spans="1:11" x14ac:dyDescent="0.15">
      <c r="A24" s="148" t="s">
        <v>57</v>
      </c>
    </row>
    <row r="25" spans="1:11" x14ac:dyDescent="0.15">
      <c r="A25" s="179"/>
      <c r="B25" s="179" t="str">
        <f>連結実質赤字比率に係る赤字・黒字の構成分析!F$33</f>
        <v>H27</v>
      </c>
      <c r="C25" s="179"/>
      <c r="D25" s="179" t="str">
        <f>連結実質赤字比率に係る赤字・黒字の構成分析!G$33</f>
        <v>H28</v>
      </c>
      <c r="E25" s="179"/>
      <c r="F25" s="179" t="str">
        <f>連結実質赤字比率に係る赤字・黒字の構成分析!H$33</f>
        <v>H29</v>
      </c>
      <c r="G25" s="179"/>
      <c r="H25" s="179" t="str">
        <f>連結実質赤字比率に係る赤字・黒字の構成分析!I$33</f>
        <v>H30</v>
      </c>
      <c r="I25" s="179"/>
      <c r="J25" s="179" t="str">
        <f>連結実質赤字比率に係る赤字・黒字の構成分析!J$33</f>
        <v>R01</v>
      </c>
      <c r="K25" s="179"/>
    </row>
    <row r="26" spans="1:11" x14ac:dyDescent="0.15">
      <c r="A26" s="179"/>
      <c r="B26" s="179" t="s">
        <v>58</v>
      </c>
      <c r="C26" s="179" t="s">
        <v>59</v>
      </c>
      <c r="D26" s="179" t="s">
        <v>58</v>
      </c>
      <c r="E26" s="179" t="s">
        <v>59</v>
      </c>
      <c r="F26" s="179" t="s">
        <v>58</v>
      </c>
      <c r="G26" s="179" t="s">
        <v>59</v>
      </c>
      <c r="H26" s="179" t="s">
        <v>58</v>
      </c>
      <c r="I26" s="179" t="s">
        <v>59</v>
      </c>
      <c r="J26" s="179" t="s">
        <v>58</v>
      </c>
      <c r="K26" s="179" t="s">
        <v>59</v>
      </c>
    </row>
    <row r="27" spans="1:11" x14ac:dyDescent="0.15">
      <c r="A27" s="179" t="str">
        <f>IF(連結実質赤字比率に係る赤字・黒字の構成分析!C$43="",NA(),連結実質赤字比率に係る赤字・黒字の構成分析!C$43)</f>
        <v>その他会計（黒字）</v>
      </c>
      <c r="B27" s="179" t="e">
        <f>IF(ROUND(VALUE(SUBSTITUTE(連結実質赤字比率に係る赤字・黒字の構成分析!F$43,"▲", "-")), 2) &lt; 0, ABS(ROUND(VALUE(SUBSTITUTE(連結実質赤字比率に係る赤字・黒字の構成分析!F$43,"▲", "-")), 2)), NA())</f>
        <v>#N/A</v>
      </c>
      <c r="C27" s="179">
        <f>IF(ROUND(VALUE(SUBSTITUTE(連結実質赤字比率に係る赤字・黒字の構成分析!F$43,"▲", "-")), 2) &gt;= 0, ABS(ROUND(VALUE(SUBSTITUTE(連結実質赤字比率に係る赤字・黒字の構成分析!F$43,"▲", "-")), 2)), NA())</f>
        <v>0.02</v>
      </c>
      <c r="D27" s="179" t="e">
        <f>IF(ROUND(VALUE(SUBSTITUTE(連結実質赤字比率に係る赤字・黒字の構成分析!G$43,"▲", "-")), 2) &lt; 0, ABS(ROUND(VALUE(SUBSTITUTE(連結実質赤字比率に係る赤字・黒字の構成分析!G$43,"▲", "-")), 2)), NA())</f>
        <v>#N/A</v>
      </c>
      <c r="E27" s="179">
        <f>IF(ROUND(VALUE(SUBSTITUTE(連結実質赤字比率に係る赤字・黒字の構成分析!G$43,"▲", "-")), 2) &gt;= 0, ABS(ROUND(VALUE(SUBSTITUTE(連結実質赤字比率に係る赤字・黒字の構成分析!G$43,"▲", "-")), 2)), NA())</f>
        <v>0.01</v>
      </c>
      <c r="F27" s="179" t="e">
        <f>IF(ROUND(VALUE(SUBSTITUTE(連結実質赤字比率に係る赤字・黒字の構成分析!H$43,"▲", "-")), 2) &lt; 0, ABS(ROUND(VALUE(SUBSTITUTE(連結実質赤字比率に係る赤字・黒字の構成分析!H$43,"▲", "-")), 2)), NA())</f>
        <v>#N/A</v>
      </c>
      <c r="G27" s="179">
        <f>IF(ROUND(VALUE(SUBSTITUTE(連結実質赤字比率に係る赤字・黒字の構成分析!H$43,"▲", "-")), 2) &gt;= 0, ABS(ROUND(VALUE(SUBSTITUTE(連結実質赤字比率に係る赤字・黒字の構成分析!H$43,"▲", "-")), 2)), NA())</f>
        <v>0.02</v>
      </c>
      <c r="H27" s="179" t="e">
        <f>IF(ROUND(VALUE(SUBSTITUTE(連結実質赤字比率に係る赤字・黒字の構成分析!I$43,"▲", "-")), 2) &lt; 0, ABS(ROUND(VALUE(SUBSTITUTE(連結実質赤字比率に係る赤字・黒字の構成分析!I$43,"▲", "-")), 2)), NA())</f>
        <v>#N/A</v>
      </c>
      <c r="I27" s="179">
        <f>IF(ROUND(VALUE(SUBSTITUTE(連結実質赤字比率に係る赤字・黒字の構成分析!I$43,"▲", "-")), 2) &gt;= 0, ABS(ROUND(VALUE(SUBSTITUTE(連結実質赤字比率に係る赤字・黒字の構成分析!I$43,"▲", "-")), 2)), NA())</f>
        <v>0.83</v>
      </c>
      <c r="J27" s="179" t="e">
        <f>IF(ROUND(VALUE(SUBSTITUTE(連結実質赤字比率に係る赤字・黒字の構成分析!J$43,"▲", "-")), 2) &lt; 0, ABS(ROUND(VALUE(SUBSTITUTE(連結実質赤字比率に係る赤字・黒字の構成分析!J$43,"▲", "-")), 2)), NA())</f>
        <v>#N/A</v>
      </c>
      <c r="K27" s="179">
        <f>IF(ROUND(VALUE(SUBSTITUTE(連結実質赤字比率に係る赤字・黒字の構成分析!J$43,"▲", "-")), 2) &gt;= 0, ABS(ROUND(VALUE(SUBSTITUTE(連結実質赤字比率に係る赤字・黒字の構成分析!J$43,"▲", "-")), 2)), NA())</f>
        <v>0</v>
      </c>
    </row>
    <row r="28" spans="1:11" x14ac:dyDescent="0.15">
      <c r="A28" s="179" t="str">
        <f>IF(連結実質赤字比率に係る赤字・黒字の構成分析!C$42="",NA(),連結実質赤字比率に係る赤字・黒字の構成分析!C$42)</f>
        <v>その他会計（赤字）</v>
      </c>
      <c r="B28" s="179" t="e">
        <f>IF(ROUND(VALUE(SUBSTITUTE(連結実質赤字比率に係る赤字・黒字の構成分析!F$42,"▲", "-")), 2) &lt; 0, ABS(ROUND(VALUE(SUBSTITUTE(連結実質赤字比率に係る赤字・黒字の構成分析!F$42,"▲", "-")), 2)), NA())</f>
        <v>#VALUE!</v>
      </c>
      <c r="C28" s="179" t="e">
        <f>IF(ROUND(VALUE(SUBSTITUTE(連結実質赤字比率に係る赤字・黒字の構成分析!F$42,"▲", "-")), 2) &gt;= 0, ABS(ROUND(VALUE(SUBSTITUTE(連結実質赤字比率に係る赤字・黒字の構成分析!F$42,"▲", "-")), 2)), NA())</f>
        <v>#VALUE!</v>
      </c>
      <c r="D28" s="179" t="e">
        <f>IF(ROUND(VALUE(SUBSTITUTE(連結実質赤字比率に係る赤字・黒字の構成分析!G$42,"▲", "-")), 2) &lt; 0, ABS(ROUND(VALUE(SUBSTITUTE(連結実質赤字比率に係る赤字・黒字の構成分析!G$42,"▲", "-")), 2)), NA())</f>
        <v>#VALUE!</v>
      </c>
      <c r="E28" s="179" t="e">
        <f>IF(ROUND(VALUE(SUBSTITUTE(連結実質赤字比率に係る赤字・黒字の構成分析!G$42,"▲", "-")), 2) &gt;= 0, ABS(ROUND(VALUE(SUBSTITUTE(連結実質赤字比率に係る赤字・黒字の構成分析!G$42,"▲", "-")), 2)), NA())</f>
        <v>#VALUE!</v>
      </c>
      <c r="F28" s="179" t="e">
        <f>IF(ROUND(VALUE(SUBSTITUTE(連結実質赤字比率に係る赤字・黒字の構成分析!H$42,"▲", "-")), 2) &lt; 0, ABS(ROUND(VALUE(SUBSTITUTE(連結実質赤字比率に係る赤字・黒字の構成分析!H$42,"▲", "-")), 2)), NA())</f>
        <v>#VALUE!</v>
      </c>
      <c r="G28" s="179" t="e">
        <f>IF(ROUND(VALUE(SUBSTITUTE(連結実質赤字比率に係る赤字・黒字の構成分析!H$42,"▲", "-")), 2) &gt;= 0, ABS(ROUND(VALUE(SUBSTITUTE(連結実質赤字比率に係る赤字・黒字の構成分析!H$42,"▲", "-")), 2)), NA())</f>
        <v>#VALUE!</v>
      </c>
      <c r="H28" s="179" t="e">
        <f>IF(ROUND(VALUE(SUBSTITUTE(連結実質赤字比率に係る赤字・黒字の構成分析!I$42,"▲", "-")), 2) &lt; 0, ABS(ROUND(VALUE(SUBSTITUTE(連結実質赤字比率に係る赤字・黒字の構成分析!I$42,"▲", "-")), 2)), NA())</f>
        <v>#VALUE!</v>
      </c>
      <c r="I28" s="179" t="e">
        <f>IF(ROUND(VALUE(SUBSTITUTE(連結実質赤字比率に係る赤字・黒字の構成分析!I$42,"▲", "-")), 2) &gt;= 0, ABS(ROUND(VALUE(SUBSTITUTE(連結実質赤字比率に係る赤字・黒字の構成分析!I$42,"▲", "-")), 2)), NA())</f>
        <v>#VALUE!</v>
      </c>
      <c r="J28" s="179" t="e">
        <f>IF(ROUND(VALUE(SUBSTITUTE(連結実質赤字比率に係る赤字・黒字の構成分析!J$42,"▲", "-")), 2) &lt; 0, ABS(ROUND(VALUE(SUBSTITUTE(連結実質赤字比率に係る赤字・黒字の構成分析!J$42,"▲", "-")), 2)), NA())</f>
        <v>#VALUE!</v>
      </c>
      <c r="K28" s="179" t="e">
        <f>IF(ROUND(VALUE(SUBSTITUTE(連結実質赤字比率に係る赤字・黒字の構成分析!J$42,"▲", "-")), 2) &gt;= 0, ABS(ROUND(VALUE(SUBSTITUTE(連結実質赤字比率に係る赤字・黒字の構成分析!J$42,"▲", "-")), 2)), NA())</f>
        <v>#VALUE!</v>
      </c>
    </row>
    <row r="29" spans="1:11" x14ac:dyDescent="0.15">
      <c r="A29" s="179" t="str">
        <f>IF(連結実質赤字比率に係る赤字・黒字の構成分析!C$41="",NA(),連結実質赤字比率に係る赤字・黒字の構成分析!C$41)</f>
        <v>塩竈市漁業集落排水事業特別会計</v>
      </c>
      <c r="B29" s="179" t="e">
        <f>IF(ROUND(VALUE(SUBSTITUTE(連結実質赤字比率に係る赤字・黒字の構成分析!F$41,"▲", "-")), 2) &lt; 0, ABS(ROUND(VALUE(SUBSTITUTE(連結実質赤字比率に係る赤字・黒字の構成分析!F$41,"▲", "-")), 2)), NA())</f>
        <v>#N/A</v>
      </c>
      <c r="C29" s="179">
        <f>IF(ROUND(VALUE(SUBSTITUTE(連結実質赤字比率に係る赤字・黒字の構成分析!F$41,"▲", "-")), 2) &gt;= 0, ABS(ROUND(VALUE(SUBSTITUTE(連結実質赤字比率に係る赤字・黒字の構成分析!F$41,"▲", "-")), 2)), NA())</f>
        <v>0</v>
      </c>
      <c r="D29" s="179" t="e">
        <f>IF(ROUND(VALUE(SUBSTITUTE(連結実質赤字比率に係る赤字・黒字の構成分析!G$41,"▲", "-")), 2) &lt; 0, ABS(ROUND(VALUE(SUBSTITUTE(連結実質赤字比率に係る赤字・黒字の構成分析!G$41,"▲", "-")), 2)), NA())</f>
        <v>#N/A</v>
      </c>
      <c r="E29" s="179">
        <f>IF(ROUND(VALUE(SUBSTITUTE(連結実質赤字比率に係る赤字・黒字の構成分析!G$41,"▲", "-")), 2) &gt;= 0, ABS(ROUND(VALUE(SUBSTITUTE(連結実質赤字比率に係る赤字・黒字の構成分析!G$41,"▲", "-")), 2)), NA())</f>
        <v>0.08</v>
      </c>
      <c r="F29" s="179" t="e">
        <f>IF(ROUND(VALUE(SUBSTITUTE(連結実質赤字比率に係る赤字・黒字の構成分析!H$41,"▲", "-")), 2) &lt; 0, ABS(ROUND(VALUE(SUBSTITUTE(連結実質赤字比率に係る赤字・黒字の構成分析!H$41,"▲", "-")), 2)), NA())</f>
        <v>#N/A</v>
      </c>
      <c r="G29" s="179">
        <f>IF(ROUND(VALUE(SUBSTITUTE(連結実質赤字比率に係る赤字・黒字の構成分析!H$41,"▲", "-")), 2) &gt;= 0, ABS(ROUND(VALUE(SUBSTITUTE(連結実質赤字比率に係る赤字・黒字の構成分析!H$41,"▲", "-")), 2)), NA())</f>
        <v>0.11</v>
      </c>
      <c r="H29" s="179" t="e">
        <f>IF(ROUND(VALUE(SUBSTITUTE(連結実質赤字比率に係る赤字・黒字の構成分析!I$41,"▲", "-")), 2) &lt; 0, ABS(ROUND(VALUE(SUBSTITUTE(連結実質赤字比率に係る赤字・黒字の構成分析!I$41,"▲", "-")), 2)), NA())</f>
        <v>#N/A</v>
      </c>
      <c r="I29" s="179">
        <f>IF(ROUND(VALUE(SUBSTITUTE(連結実質赤字比率に係る赤字・黒字の構成分析!I$41,"▲", "-")), 2) &gt;= 0, ABS(ROUND(VALUE(SUBSTITUTE(連結実質赤字比率に係る赤字・黒字の構成分析!I$41,"▲", "-")), 2)), NA())</f>
        <v>1.47</v>
      </c>
      <c r="J29" s="179" t="e">
        <f>IF(ROUND(VALUE(SUBSTITUTE(連結実質赤字比率に係る赤字・黒字の構成分析!J$41,"▲", "-")), 2) &lt; 0, ABS(ROUND(VALUE(SUBSTITUTE(連結実質赤字比率に係る赤字・黒字の構成分析!J$41,"▲", "-")), 2)), NA())</f>
        <v>#N/A</v>
      </c>
      <c r="K29" s="179">
        <f>IF(ROUND(VALUE(SUBSTITUTE(連結実質赤字比率に係る赤字・黒字の構成分析!J$41,"▲", "-")), 2) &gt;= 0, ABS(ROUND(VALUE(SUBSTITUTE(連結実質赤字比率に係る赤字・黒字の構成分析!J$41,"▲", "-")), 2)), NA())</f>
        <v>0</v>
      </c>
    </row>
    <row r="30" spans="1:11" x14ac:dyDescent="0.15">
      <c r="A30" s="179" t="str">
        <f>IF(連結実質赤字比率に係る赤字・黒字の構成分析!C$40="",NA(),連結実質赤字比率に係る赤字・黒字の構成分析!C$40)</f>
        <v>塩竈市後期高齢者医療事業特別会計</v>
      </c>
      <c r="B30" s="179" t="e">
        <f>IF(ROUND(VALUE(SUBSTITUTE(連結実質赤字比率に係る赤字・黒字の構成分析!F$40,"▲", "-")), 2) &lt; 0, ABS(ROUND(VALUE(SUBSTITUTE(連結実質赤字比率に係る赤字・黒字の構成分析!F$40,"▲", "-")), 2)), NA())</f>
        <v>#N/A</v>
      </c>
      <c r="C30" s="179">
        <f>IF(ROUND(VALUE(SUBSTITUTE(連結実質赤字比率に係る赤字・黒字の構成分析!F$40,"▲", "-")), 2) &gt;= 0, ABS(ROUND(VALUE(SUBSTITUTE(連結実質赤字比率に係る赤字・黒字の構成分析!F$40,"▲", "-")), 2)), NA())</f>
        <v>0.11</v>
      </c>
      <c r="D30" s="179" t="e">
        <f>IF(ROUND(VALUE(SUBSTITUTE(連結実質赤字比率に係る赤字・黒字の構成分析!G$40,"▲", "-")), 2) &lt; 0, ABS(ROUND(VALUE(SUBSTITUTE(連結実質赤字比率に係る赤字・黒字の構成分析!G$40,"▲", "-")), 2)), NA())</f>
        <v>#N/A</v>
      </c>
      <c r="E30" s="179">
        <f>IF(ROUND(VALUE(SUBSTITUTE(連結実質赤字比率に係る赤字・黒字の構成分析!G$40,"▲", "-")), 2) &gt;= 0, ABS(ROUND(VALUE(SUBSTITUTE(連結実質赤字比率に係る赤字・黒字の構成分析!G$40,"▲", "-")), 2)), NA())</f>
        <v>0.04</v>
      </c>
      <c r="F30" s="179" t="e">
        <f>IF(ROUND(VALUE(SUBSTITUTE(連結実質赤字比率に係る赤字・黒字の構成分析!H$40,"▲", "-")), 2) &lt; 0, ABS(ROUND(VALUE(SUBSTITUTE(連結実質赤字比率に係る赤字・黒字の構成分析!H$40,"▲", "-")), 2)), NA())</f>
        <v>#N/A</v>
      </c>
      <c r="G30" s="179">
        <f>IF(ROUND(VALUE(SUBSTITUTE(連結実質赤字比率に係る赤字・黒字の構成分析!H$40,"▲", "-")), 2) &gt;= 0, ABS(ROUND(VALUE(SUBSTITUTE(連結実質赤字比率に係る赤字・黒字の構成分析!H$40,"▲", "-")), 2)), NA())</f>
        <v>0.04</v>
      </c>
      <c r="H30" s="179" t="e">
        <f>IF(ROUND(VALUE(SUBSTITUTE(連結実質赤字比率に係る赤字・黒字の構成分析!I$40,"▲", "-")), 2) &lt; 0, ABS(ROUND(VALUE(SUBSTITUTE(連結実質赤字比率に係る赤字・黒字の構成分析!I$40,"▲", "-")), 2)), NA())</f>
        <v>#N/A</v>
      </c>
      <c r="I30" s="179">
        <f>IF(ROUND(VALUE(SUBSTITUTE(連結実質赤字比率に係る赤字・黒字の構成分析!I$40,"▲", "-")), 2) &gt;= 0, ABS(ROUND(VALUE(SUBSTITUTE(連結実質赤字比率に係る赤字・黒字の構成分析!I$40,"▲", "-")), 2)), NA())</f>
        <v>0.04</v>
      </c>
      <c r="J30" s="179" t="e">
        <f>IF(ROUND(VALUE(SUBSTITUTE(連結実質赤字比率に係る赤字・黒字の構成分析!J$40,"▲", "-")), 2) &lt; 0, ABS(ROUND(VALUE(SUBSTITUTE(連結実質赤字比率に係る赤字・黒字の構成分析!J$40,"▲", "-")), 2)), NA())</f>
        <v>#N/A</v>
      </c>
      <c r="K30" s="179">
        <f>IF(ROUND(VALUE(SUBSTITUTE(連結実質赤字比率に係る赤字・黒字の構成分析!J$40,"▲", "-")), 2) &gt;= 0, ABS(ROUND(VALUE(SUBSTITUTE(連結実質赤字比率に係る赤字・黒字の構成分析!J$40,"▲", "-")), 2)), NA())</f>
        <v>0.03</v>
      </c>
    </row>
    <row r="31" spans="1:11" x14ac:dyDescent="0.15">
      <c r="A31" s="179" t="str">
        <f>IF(連結実質赤字比率に係る赤字・黒字の構成分析!C$39="",NA(),連結実質赤字比率に係る赤字・黒字の構成分析!C$39)</f>
        <v>塩竈市北浜地区復興土地区画整理事業特別会計</v>
      </c>
      <c r="B31" s="179" t="e">
        <f>IF(ROUND(VALUE(SUBSTITUTE(連結実質赤字比率に係る赤字・黒字の構成分析!F$39,"▲", "-")), 2) &lt; 0, ABS(ROUND(VALUE(SUBSTITUTE(連結実質赤字比率に係る赤字・黒字の構成分析!F$39,"▲", "-")), 2)), NA())</f>
        <v>#N/A</v>
      </c>
      <c r="C31" s="179">
        <f>IF(ROUND(VALUE(SUBSTITUTE(連結実質赤字比率に係る赤字・黒字の構成分析!F$39,"▲", "-")), 2) &gt;= 0, ABS(ROUND(VALUE(SUBSTITUTE(連結実質赤字比率に係る赤字・黒字の構成分析!F$39,"▲", "-")), 2)), NA())</f>
        <v>0</v>
      </c>
      <c r="D31" s="179" t="e">
        <f>IF(ROUND(VALUE(SUBSTITUTE(連結実質赤字比率に係る赤字・黒字の構成分析!G$39,"▲", "-")), 2) &lt; 0, ABS(ROUND(VALUE(SUBSTITUTE(連結実質赤字比率に係る赤字・黒字の構成分析!G$39,"▲", "-")), 2)), NA())</f>
        <v>#N/A</v>
      </c>
      <c r="E31" s="179">
        <f>IF(ROUND(VALUE(SUBSTITUTE(連結実質赤字比率に係る赤字・黒字の構成分析!G$39,"▲", "-")), 2) &gt;= 0, ABS(ROUND(VALUE(SUBSTITUTE(連結実質赤字比率に係る赤字・黒字の構成分析!G$39,"▲", "-")), 2)), NA())</f>
        <v>0.18</v>
      </c>
      <c r="F31" s="179" t="e">
        <f>IF(ROUND(VALUE(SUBSTITUTE(連結実質赤字比率に係る赤字・黒字の構成分析!H$39,"▲", "-")), 2) &lt; 0, ABS(ROUND(VALUE(SUBSTITUTE(連結実質赤字比率に係る赤字・黒字の構成分析!H$39,"▲", "-")), 2)), NA())</f>
        <v>#N/A</v>
      </c>
      <c r="G31" s="179">
        <f>IF(ROUND(VALUE(SUBSTITUTE(連結実質赤字比率に係る赤字・黒字の構成分析!H$39,"▲", "-")), 2) &gt;= 0, ABS(ROUND(VALUE(SUBSTITUTE(連結実質赤字比率に係る赤字・黒字の構成分析!H$39,"▲", "-")), 2)), NA())</f>
        <v>0</v>
      </c>
      <c r="H31" s="179" t="e">
        <f>IF(ROUND(VALUE(SUBSTITUTE(連結実質赤字比率に係る赤字・黒字の構成分析!I$39,"▲", "-")), 2) &lt; 0, ABS(ROUND(VALUE(SUBSTITUTE(連結実質赤字比率に係る赤字・黒字の構成分析!I$39,"▲", "-")), 2)), NA())</f>
        <v>#N/A</v>
      </c>
      <c r="I31" s="179">
        <f>IF(ROUND(VALUE(SUBSTITUTE(連結実質赤字比率に係る赤字・黒字の構成分析!I$39,"▲", "-")), 2) &gt;= 0, ABS(ROUND(VALUE(SUBSTITUTE(連結実質赤字比率に係る赤字・黒字の構成分析!I$39,"▲", "-")), 2)), NA())</f>
        <v>0</v>
      </c>
      <c r="J31" s="179" t="e">
        <f>IF(ROUND(VALUE(SUBSTITUTE(連結実質赤字比率に係る赤字・黒字の構成分析!J$39,"▲", "-")), 2) &lt; 0, ABS(ROUND(VALUE(SUBSTITUTE(連結実質赤字比率に係る赤字・黒字の構成分析!J$39,"▲", "-")), 2)), NA())</f>
        <v>#N/A</v>
      </c>
      <c r="K31" s="179">
        <f>IF(ROUND(VALUE(SUBSTITUTE(連結実質赤字比率に係る赤字・黒字の構成分析!J$39,"▲", "-")), 2) &gt;= 0, ABS(ROUND(VALUE(SUBSTITUTE(連結実質赤字比率に係る赤字・黒字の構成分析!J$39,"▲", "-")), 2)), NA())</f>
        <v>0.04</v>
      </c>
    </row>
    <row r="32" spans="1:11" x14ac:dyDescent="0.15">
      <c r="A32" s="179" t="str">
        <f>IF(連結実質赤字比率に係る赤字・黒字の構成分析!C$38="",NA(),連結実質赤字比率に係る赤字・黒字の構成分析!C$38)</f>
        <v>塩竈市立病院事業会計</v>
      </c>
      <c r="B32" s="179" t="e">
        <f>IF(ROUND(VALUE(SUBSTITUTE(連結実質赤字比率に係る赤字・黒字の構成分析!F$38,"▲", "-")), 2) &lt; 0, ABS(ROUND(VALUE(SUBSTITUTE(連結実質赤字比率に係る赤字・黒字の構成分析!F$38,"▲", "-")), 2)), NA())</f>
        <v>#N/A</v>
      </c>
      <c r="C32" s="179">
        <f>IF(ROUND(VALUE(SUBSTITUTE(連結実質赤字比率に係る赤字・黒字の構成分析!F$38,"▲", "-")), 2) &gt;= 0, ABS(ROUND(VALUE(SUBSTITUTE(連結実質赤字比率に係る赤字・黒字の構成分析!F$38,"▲", "-")), 2)), NA())</f>
        <v>7.0000000000000007E-2</v>
      </c>
      <c r="D32" s="179" t="e">
        <f>IF(ROUND(VALUE(SUBSTITUTE(連結実質赤字比率に係る赤字・黒字の構成分析!G$38,"▲", "-")), 2) &lt; 0, ABS(ROUND(VALUE(SUBSTITUTE(連結実質赤字比率に係る赤字・黒字の構成分析!G$38,"▲", "-")), 2)), NA())</f>
        <v>#N/A</v>
      </c>
      <c r="E32" s="179">
        <f>IF(ROUND(VALUE(SUBSTITUTE(連結実質赤字比率に係る赤字・黒字の構成分析!G$38,"▲", "-")), 2) &gt;= 0, ABS(ROUND(VALUE(SUBSTITUTE(連結実質赤字比率に係る赤字・黒字の構成分析!G$38,"▲", "-")), 2)), NA())</f>
        <v>0.02</v>
      </c>
      <c r="F32" s="179" t="e">
        <f>IF(ROUND(VALUE(SUBSTITUTE(連結実質赤字比率に係る赤字・黒字の構成分析!H$38,"▲", "-")), 2) &lt; 0, ABS(ROUND(VALUE(SUBSTITUTE(連結実質赤字比率に係る赤字・黒字の構成分析!H$38,"▲", "-")), 2)), NA())</f>
        <v>#N/A</v>
      </c>
      <c r="G32" s="179">
        <f>IF(ROUND(VALUE(SUBSTITUTE(連結実質赤字比率に係る赤字・黒字の構成分析!H$38,"▲", "-")), 2) &gt;= 0, ABS(ROUND(VALUE(SUBSTITUTE(連結実質赤字比率に係る赤字・黒字の構成分析!H$38,"▲", "-")), 2)), NA())</f>
        <v>0</v>
      </c>
      <c r="H32" s="179" t="e">
        <f>IF(ROUND(VALUE(SUBSTITUTE(連結実質赤字比率に係る赤字・黒字の構成分析!I$38,"▲", "-")), 2) &lt; 0, ABS(ROUND(VALUE(SUBSTITUTE(連結実質赤字比率に係る赤字・黒字の構成分析!I$38,"▲", "-")), 2)), NA())</f>
        <v>#N/A</v>
      </c>
      <c r="I32" s="179">
        <f>IF(ROUND(VALUE(SUBSTITUTE(連結実質赤字比率に係る赤字・黒字の構成分析!I$38,"▲", "-")), 2) &gt;= 0, ABS(ROUND(VALUE(SUBSTITUTE(連結実質赤字比率に係る赤字・黒字の構成分析!I$38,"▲", "-")), 2)), NA())</f>
        <v>0.17</v>
      </c>
      <c r="J32" s="179" t="e">
        <f>IF(ROUND(VALUE(SUBSTITUTE(連結実質赤字比率に係る赤字・黒字の構成分析!J$38,"▲", "-")), 2) &lt; 0, ABS(ROUND(VALUE(SUBSTITUTE(連結実質赤字比率に係る赤字・黒字の構成分析!J$38,"▲", "-")), 2)), NA())</f>
        <v>#N/A</v>
      </c>
      <c r="K32" s="179">
        <f>IF(ROUND(VALUE(SUBSTITUTE(連結実質赤字比率に係る赤字・黒字の構成分析!J$38,"▲", "-")), 2) &gt;= 0, ABS(ROUND(VALUE(SUBSTITUTE(連結実質赤字比率に係る赤字・黒字の構成分析!J$38,"▲", "-")), 2)), NA())</f>
        <v>0.18</v>
      </c>
    </row>
    <row r="33" spans="1:16" x14ac:dyDescent="0.15">
      <c r="A33" s="179" t="str">
        <f>IF(連結実質赤字比率に係る赤字・黒字の構成分析!C$37="",NA(),連結実質赤字比率に係る赤字・黒字の構成分析!C$37)</f>
        <v>塩竈市国民健康保険事業特別会計</v>
      </c>
      <c r="B33" s="179" t="e">
        <f>IF(ROUND(VALUE(SUBSTITUTE(連結実質赤字比率に係る赤字・黒字の構成分析!F$37,"▲", "-")), 2) &lt; 0, ABS(ROUND(VALUE(SUBSTITUTE(連結実質赤字比率に係る赤字・黒字の構成分析!F$37,"▲", "-")), 2)), NA())</f>
        <v>#N/A</v>
      </c>
      <c r="C33" s="179">
        <f>IF(ROUND(VALUE(SUBSTITUTE(連結実質赤字比率に係る赤字・黒字の構成分析!F$37,"▲", "-")), 2) &gt;= 0, ABS(ROUND(VALUE(SUBSTITUTE(連結実質赤字比率に係る赤字・黒字の構成分析!F$37,"▲", "-")), 2)), NA())</f>
        <v>1.53</v>
      </c>
      <c r="D33" s="179" t="e">
        <f>IF(ROUND(VALUE(SUBSTITUTE(連結実質赤字比率に係る赤字・黒字の構成分析!G$37,"▲", "-")), 2) &lt; 0, ABS(ROUND(VALUE(SUBSTITUTE(連結実質赤字比率に係る赤字・黒字の構成分析!G$37,"▲", "-")), 2)), NA())</f>
        <v>#N/A</v>
      </c>
      <c r="E33" s="179">
        <f>IF(ROUND(VALUE(SUBSTITUTE(連結実質赤字比率に係る赤字・黒字の構成分析!G$37,"▲", "-")), 2) &gt;= 0, ABS(ROUND(VALUE(SUBSTITUTE(連結実質赤字比率に係る赤字・黒字の構成分析!G$37,"▲", "-")), 2)), NA())</f>
        <v>1.54</v>
      </c>
      <c r="F33" s="179" t="e">
        <f>IF(ROUND(VALUE(SUBSTITUTE(連結実質赤字比率に係る赤字・黒字の構成分析!H$37,"▲", "-")), 2) &lt; 0, ABS(ROUND(VALUE(SUBSTITUTE(連結実質赤字比率に係る赤字・黒字の構成分析!H$37,"▲", "-")), 2)), NA())</f>
        <v>#N/A</v>
      </c>
      <c r="G33" s="179">
        <f>IF(ROUND(VALUE(SUBSTITUTE(連結実質赤字比率に係る赤字・黒字の構成分析!H$37,"▲", "-")), 2) &gt;= 0, ABS(ROUND(VALUE(SUBSTITUTE(連結実質赤字比率に係る赤字・黒字の構成分析!H$37,"▲", "-")), 2)), NA())</f>
        <v>1.57</v>
      </c>
      <c r="H33" s="179" t="e">
        <f>IF(ROUND(VALUE(SUBSTITUTE(連結実質赤字比率に係る赤字・黒字の構成分析!I$37,"▲", "-")), 2) &lt; 0, ABS(ROUND(VALUE(SUBSTITUTE(連結実質赤字比率に係る赤字・黒字の構成分析!I$37,"▲", "-")), 2)), NA())</f>
        <v>#N/A</v>
      </c>
      <c r="I33" s="179">
        <f>IF(ROUND(VALUE(SUBSTITUTE(連結実質赤字比率に係る赤字・黒字の構成分析!I$37,"▲", "-")), 2) &gt;= 0, ABS(ROUND(VALUE(SUBSTITUTE(連結実質赤字比率に係る赤字・黒字の構成分析!I$37,"▲", "-")), 2)), NA())</f>
        <v>0.28999999999999998</v>
      </c>
      <c r="J33" s="179" t="e">
        <f>IF(ROUND(VALUE(SUBSTITUTE(連結実質赤字比率に係る赤字・黒字の構成分析!J$37,"▲", "-")), 2) &lt; 0, ABS(ROUND(VALUE(SUBSTITUTE(連結実質赤字比率に係る赤字・黒字の構成分析!J$37,"▲", "-")), 2)), NA())</f>
        <v>#N/A</v>
      </c>
      <c r="K33" s="179">
        <f>IF(ROUND(VALUE(SUBSTITUTE(連結実質赤字比率に係る赤字・黒字の構成分析!J$37,"▲", "-")), 2) &gt;= 0, ABS(ROUND(VALUE(SUBSTITUTE(連結実質赤字比率に係る赤字・黒字の構成分析!J$37,"▲", "-")), 2)), NA())</f>
        <v>0.27</v>
      </c>
    </row>
    <row r="34" spans="1:16" x14ac:dyDescent="0.15">
      <c r="A34" s="179" t="str">
        <f>IF(連結実質赤字比率に係る赤字・黒字の構成分析!C$36="",NA(),連結実質赤字比率に係る赤字・黒字の構成分析!C$36)</f>
        <v>塩竈市下水道事業特別会計</v>
      </c>
      <c r="B34" s="179" t="e">
        <f>IF(ROUND(VALUE(SUBSTITUTE(連結実質赤字比率に係る赤字・黒字の構成分析!F$36,"▲", "-")), 2) &lt; 0, ABS(ROUND(VALUE(SUBSTITUTE(連結実質赤字比率に係る赤字・黒字の構成分析!F$36,"▲", "-")), 2)), NA())</f>
        <v>#N/A</v>
      </c>
      <c r="C34" s="179">
        <f>IF(ROUND(VALUE(SUBSTITUTE(連結実質赤字比率に係る赤字・黒字の構成分析!F$36,"▲", "-")), 2) &gt;= 0, ABS(ROUND(VALUE(SUBSTITUTE(連結実質赤字比率に係る赤字・黒字の構成分析!F$36,"▲", "-")), 2)), NA())</f>
        <v>0</v>
      </c>
      <c r="D34" s="179" t="e">
        <f>IF(ROUND(VALUE(SUBSTITUTE(連結実質赤字比率に係る赤字・黒字の構成分析!G$36,"▲", "-")), 2) &lt; 0, ABS(ROUND(VALUE(SUBSTITUTE(連結実質赤字比率に係る赤字・黒字の構成分析!G$36,"▲", "-")), 2)), NA())</f>
        <v>#N/A</v>
      </c>
      <c r="E34" s="179">
        <f>IF(ROUND(VALUE(SUBSTITUTE(連結実質赤字比率に係る赤字・黒字の構成分析!G$36,"▲", "-")), 2) &gt;= 0, ABS(ROUND(VALUE(SUBSTITUTE(連結実質赤字比率に係る赤字・黒字の構成分析!G$36,"▲", "-")), 2)), NA())</f>
        <v>1.06</v>
      </c>
      <c r="F34" s="179" t="e">
        <f>IF(ROUND(VALUE(SUBSTITUTE(連結実質赤字比率に係る赤字・黒字の構成分析!H$36,"▲", "-")), 2) &lt; 0, ABS(ROUND(VALUE(SUBSTITUTE(連結実質赤字比率に係る赤字・黒字の構成分析!H$36,"▲", "-")), 2)), NA())</f>
        <v>#N/A</v>
      </c>
      <c r="G34" s="179">
        <f>IF(ROUND(VALUE(SUBSTITUTE(連結実質赤字比率に係る赤字・黒字の構成分析!H$36,"▲", "-")), 2) &gt;= 0, ABS(ROUND(VALUE(SUBSTITUTE(連結実質赤字比率に係る赤字・黒字の構成分析!H$36,"▲", "-")), 2)), NA())</f>
        <v>0.26</v>
      </c>
      <c r="H34" s="179" t="e">
        <f>IF(ROUND(VALUE(SUBSTITUTE(連結実質赤字比率に係る赤字・黒字の構成分析!I$36,"▲", "-")), 2) &lt; 0, ABS(ROUND(VALUE(SUBSTITUTE(連結実質赤字比率に係る赤字・黒字の構成分析!I$36,"▲", "-")), 2)), NA())</f>
        <v>#N/A</v>
      </c>
      <c r="I34" s="179">
        <f>IF(ROUND(VALUE(SUBSTITUTE(連結実質赤字比率に係る赤字・黒字の構成分析!I$36,"▲", "-")), 2) &gt;= 0, ABS(ROUND(VALUE(SUBSTITUTE(連結実質赤字比率に係る赤字・黒字の構成分析!I$36,"▲", "-")), 2)), NA())</f>
        <v>0.97</v>
      </c>
      <c r="J34" s="179" t="e">
        <f>IF(ROUND(VALUE(SUBSTITUTE(連結実質赤字比率に係る赤字・黒字の構成分析!J$36,"▲", "-")), 2) &lt; 0, ABS(ROUND(VALUE(SUBSTITUTE(連結実質赤字比率に係る赤字・黒字の構成分析!J$36,"▲", "-")), 2)), NA())</f>
        <v>#N/A</v>
      </c>
      <c r="K34" s="179">
        <f>IF(ROUND(VALUE(SUBSTITUTE(連結実質赤字比率に係る赤字・黒字の構成分析!J$36,"▲", "-")), 2) &gt;= 0, ABS(ROUND(VALUE(SUBSTITUTE(連結実質赤字比率に係る赤字・黒字の構成分析!J$36,"▲", "-")), 2)), NA())</f>
        <v>0.4</v>
      </c>
    </row>
    <row r="35" spans="1:16" x14ac:dyDescent="0.15">
      <c r="A35" s="179" t="str">
        <f>IF(連結実質赤字比率に係る赤字・黒字の構成分析!C$35="",NA(),連結実質赤字比率に係る赤字・黒字の構成分析!C$35)</f>
        <v>一般会計</v>
      </c>
      <c r="B35" s="179" t="e">
        <f>IF(ROUND(VALUE(SUBSTITUTE(連結実質赤字比率に係る赤字・黒字の構成分析!F$35,"▲", "-")), 2) &lt; 0, ABS(ROUND(VALUE(SUBSTITUTE(連結実質赤字比率に係る赤字・黒字の構成分析!F$35,"▲", "-")), 2)), NA())</f>
        <v>#N/A</v>
      </c>
      <c r="C35" s="179">
        <f>IF(ROUND(VALUE(SUBSTITUTE(連結実質赤字比率に係る赤字・黒字の構成分析!F$35,"▲", "-")), 2) &gt;= 0, ABS(ROUND(VALUE(SUBSTITUTE(連結実質赤字比率に係る赤字・黒字の構成分析!F$35,"▲", "-")), 2)), NA())</f>
        <v>17.55</v>
      </c>
      <c r="D35" s="179" t="e">
        <f>IF(ROUND(VALUE(SUBSTITUTE(連結実質赤字比率に係る赤字・黒字の構成分析!G$35,"▲", "-")), 2) &lt; 0, ABS(ROUND(VALUE(SUBSTITUTE(連結実質赤字比率に係る赤字・黒字の構成分析!G$35,"▲", "-")), 2)), NA())</f>
        <v>#N/A</v>
      </c>
      <c r="E35" s="179">
        <f>IF(ROUND(VALUE(SUBSTITUTE(連結実質赤字比率に係る赤字・黒字の構成分析!G$35,"▲", "-")), 2) &gt;= 0, ABS(ROUND(VALUE(SUBSTITUTE(連結実質赤字比率に係る赤字・黒字の構成分析!G$35,"▲", "-")), 2)), NA())</f>
        <v>6.68</v>
      </c>
      <c r="F35" s="179" t="e">
        <f>IF(ROUND(VALUE(SUBSTITUTE(連結実質赤字比率に係る赤字・黒字の構成分析!H$35,"▲", "-")), 2) &lt; 0, ABS(ROUND(VALUE(SUBSTITUTE(連結実質赤字比率に係る赤字・黒字の構成分析!H$35,"▲", "-")), 2)), NA())</f>
        <v>#N/A</v>
      </c>
      <c r="G35" s="179">
        <f>IF(ROUND(VALUE(SUBSTITUTE(連結実質赤字比率に係る赤字・黒字の構成分析!H$35,"▲", "-")), 2) &gt;= 0, ABS(ROUND(VALUE(SUBSTITUTE(連結実質赤字比率に係る赤字・黒字の構成分析!H$35,"▲", "-")), 2)), NA())</f>
        <v>6.46</v>
      </c>
      <c r="H35" s="179" t="e">
        <f>IF(ROUND(VALUE(SUBSTITUTE(連結実質赤字比率に係る赤字・黒字の構成分析!I$35,"▲", "-")), 2) &lt; 0, ABS(ROUND(VALUE(SUBSTITUTE(連結実質赤字比率に係る赤字・黒字の構成分析!I$35,"▲", "-")), 2)), NA())</f>
        <v>#N/A</v>
      </c>
      <c r="I35" s="179">
        <f>IF(ROUND(VALUE(SUBSTITUTE(連結実質赤字比率に係る赤字・黒字の構成分析!I$35,"▲", "-")), 2) &gt;= 0, ABS(ROUND(VALUE(SUBSTITUTE(連結実質赤字比率に係る赤字・黒字の構成分析!I$35,"▲", "-")), 2)), NA())</f>
        <v>7.02</v>
      </c>
      <c r="J35" s="179" t="e">
        <f>IF(ROUND(VALUE(SUBSTITUTE(連結実質赤字比率に係る赤字・黒字の構成分析!J$35,"▲", "-")), 2) &lt; 0, ABS(ROUND(VALUE(SUBSTITUTE(連結実質赤字比率に係る赤字・黒字の構成分析!J$35,"▲", "-")), 2)), NA())</f>
        <v>#N/A</v>
      </c>
      <c r="K35" s="179">
        <f>IF(ROUND(VALUE(SUBSTITUTE(連結実質赤字比率に係る赤字・黒字の構成分析!J$35,"▲", "-")), 2) &gt;= 0, ABS(ROUND(VALUE(SUBSTITUTE(連結実質赤字比率に係る赤字・黒字の構成分析!J$35,"▲", "-")), 2)), NA())</f>
        <v>6.32</v>
      </c>
    </row>
    <row r="36" spans="1:16" x14ac:dyDescent="0.15">
      <c r="A36" s="179" t="str">
        <f>IF(連結実質赤字比率に係る赤字・黒字の構成分析!C$34="",NA(),連結実質赤字比率に係る赤字・黒字の構成分析!C$34)</f>
        <v>塩竈市水道事業会計</v>
      </c>
      <c r="B36" s="179" t="e">
        <f>IF(ROUND(VALUE(SUBSTITUTE(連結実質赤字比率に係る赤字・黒字の構成分析!F$34,"▲", "-")), 2) &lt; 0, ABS(ROUND(VALUE(SUBSTITUTE(連結実質赤字比率に係る赤字・黒字の構成分析!F$34,"▲", "-")), 2)), NA())</f>
        <v>#N/A</v>
      </c>
      <c r="C36" s="179">
        <f>IF(ROUND(VALUE(SUBSTITUTE(連結実質赤字比率に係る赤字・黒字の構成分析!F$34,"▲", "-")), 2) &gt;= 0, ABS(ROUND(VALUE(SUBSTITUTE(連結実質赤字比率に係る赤字・黒字の構成分析!F$34,"▲", "-")), 2)), NA())</f>
        <v>11.9</v>
      </c>
      <c r="D36" s="179" t="e">
        <f>IF(ROUND(VALUE(SUBSTITUTE(連結実質赤字比率に係る赤字・黒字の構成分析!G$34,"▲", "-")), 2) &lt; 0, ABS(ROUND(VALUE(SUBSTITUTE(連結実質赤字比率に係る赤字・黒字の構成分析!G$34,"▲", "-")), 2)), NA())</f>
        <v>#N/A</v>
      </c>
      <c r="E36" s="179">
        <f>IF(ROUND(VALUE(SUBSTITUTE(連結実質赤字比率に係る赤字・黒字の構成分析!G$34,"▲", "-")), 2) &gt;= 0, ABS(ROUND(VALUE(SUBSTITUTE(連結実質赤字比率に係る赤字・黒字の構成分析!G$34,"▲", "-")), 2)), NA())</f>
        <v>11.86</v>
      </c>
      <c r="F36" s="179" t="e">
        <f>IF(ROUND(VALUE(SUBSTITUTE(連結実質赤字比率に係る赤字・黒字の構成分析!H$34,"▲", "-")), 2) &lt; 0, ABS(ROUND(VALUE(SUBSTITUTE(連結実質赤字比率に係る赤字・黒字の構成分析!H$34,"▲", "-")), 2)), NA())</f>
        <v>#N/A</v>
      </c>
      <c r="G36" s="179">
        <f>IF(ROUND(VALUE(SUBSTITUTE(連結実質赤字比率に係る赤字・黒字の構成分析!H$34,"▲", "-")), 2) &gt;= 0, ABS(ROUND(VALUE(SUBSTITUTE(連結実質赤字比率に係る赤字・黒字の構成分析!H$34,"▲", "-")), 2)), NA())</f>
        <v>11.3</v>
      </c>
      <c r="H36" s="179" t="e">
        <f>IF(ROUND(VALUE(SUBSTITUTE(連結実質赤字比率に係る赤字・黒字の構成分析!I$34,"▲", "-")), 2) &lt; 0, ABS(ROUND(VALUE(SUBSTITUTE(連結実質赤字比率に係る赤字・黒字の構成分析!I$34,"▲", "-")), 2)), NA())</f>
        <v>#N/A</v>
      </c>
      <c r="I36" s="179">
        <f>IF(ROUND(VALUE(SUBSTITUTE(連結実質赤字比率に係る赤字・黒字の構成分析!I$34,"▲", "-")), 2) &gt;= 0, ABS(ROUND(VALUE(SUBSTITUTE(連結実質赤字比率に係る赤字・黒字の構成分析!I$34,"▲", "-")), 2)), NA())</f>
        <v>11.87</v>
      </c>
      <c r="J36" s="179" t="e">
        <f>IF(ROUND(VALUE(SUBSTITUTE(連結実質赤字比率に係る赤字・黒字の構成分析!J$34,"▲", "-")), 2) &lt; 0, ABS(ROUND(VALUE(SUBSTITUTE(連結実質赤字比率に係る赤字・黒字の構成分析!J$34,"▲", "-")), 2)), NA())</f>
        <v>#N/A</v>
      </c>
      <c r="K36" s="179">
        <f>IF(ROUND(VALUE(SUBSTITUTE(連結実質赤字比率に係る赤字・黒字の構成分析!J$34,"▲", "-")), 2) &gt;= 0, ABS(ROUND(VALUE(SUBSTITUTE(連結実質赤字比率に係る赤字・黒字の構成分析!J$34,"▲", "-")), 2)), NA())</f>
        <v>13.62</v>
      </c>
    </row>
    <row r="39" spans="1:16" x14ac:dyDescent="0.15">
      <c r="A39" s="148" t="s">
        <v>60</v>
      </c>
    </row>
    <row r="40" spans="1:16" x14ac:dyDescent="0.15">
      <c r="A40" s="180"/>
      <c r="B40" s="180" t="str">
        <f>'実質公債費比率（分子）の構造'!K$44</f>
        <v>H27</v>
      </c>
      <c r="C40" s="180"/>
      <c r="D40" s="180"/>
      <c r="E40" s="180" t="str">
        <f>'実質公債費比率（分子）の構造'!L$44</f>
        <v>H28</v>
      </c>
      <c r="F40" s="180"/>
      <c r="G40" s="180"/>
      <c r="H40" s="180" t="str">
        <f>'実質公債費比率（分子）の構造'!M$44</f>
        <v>H29</v>
      </c>
      <c r="I40" s="180"/>
      <c r="J40" s="180"/>
      <c r="K40" s="180" t="str">
        <f>'実質公債費比率（分子）の構造'!N$44</f>
        <v>H30</v>
      </c>
      <c r="L40" s="180"/>
      <c r="M40" s="180"/>
      <c r="N40" s="180" t="str">
        <f>'実質公債費比率（分子）の構造'!O$44</f>
        <v>R01</v>
      </c>
      <c r="O40" s="180"/>
      <c r="P40" s="180"/>
    </row>
    <row r="41" spans="1:16" x14ac:dyDescent="0.15">
      <c r="A41" s="180"/>
      <c r="B41" s="180" t="s">
        <v>61</v>
      </c>
      <c r="C41" s="180"/>
      <c r="D41" s="180" t="s">
        <v>62</v>
      </c>
      <c r="E41" s="180" t="s">
        <v>61</v>
      </c>
      <c r="F41" s="180"/>
      <c r="G41" s="180" t="s">
        <v>62</v>
      </c>
      <c r="H41" s="180" t="s">
        <v>61</v>
      </c>
      <c r="I41" s="180"/>
      <c r="J41" s="180" t="s">
        <v>62</v>
      </c>
      <c r="K41" s="180" t="s">
        <v>61</v>
      </c>
      <c r="L41" s="180"/>
      <c r="M41" s="180" t="s">
        <v>62</v>
      </c>
      <c r="N41" s="180" t="s">
        <v>61</v>
      </c>
      <c r="O41" s="180"/>
      <c r="P41" s="180" t="s">
        <v>62</v>
      </c>
    </row>
    <row r="42" spans="1:16" x14ac:dyDescent="0.15">
      <c r="A42" s="180" t="s">
        <v>63</v>
      </c>
      <c r="B42" s="180"/>
      <c r="C42" s="180"/>
      <c r="D42" s="180">
        <f>'実質公債費比率（分子）の構造'!K$52</f>
        <v>2480</v>
      </c>
      <c r="E42" s="180"/>
      <c r="F42" s="180"/>
      <c r="G42" s="180">
        <f>'実質公債費比率（分子）の構造'!L$52</f>
        <v>2580</v>
      </c>
      <c r="H42" s="180"/>
      <c r="I42" s="180"/>
      <c r="J42" s="180">
        <f>'実質公債費比率（分子）の構造'!M$52</f>
        <v>2660</v>
      </c>
      <c r="K42" s="180"/>
      <c r="L42" s="180"/>
      <c r="M42" s="180">
        <f>'実質公債費比率（分子）の構造'!N$52</f>
        <v>2721</v>
      </c>
      <c r="N42" s="180"/>
      <c r="O42" s="180"/>
      <c r="P42" s="180">
        <f>'実質公債費比率（分子）の構造'!O$52</f>
        <v>2685</v>
      </c>
    </row>
    <row r="43" spans="1:16" x14ac:dyDescent="0.15">
      <c r="A43" s="180" t="s">
        <v>64</v>
      </c>
      <c r="B43" s="180" t="str">
        <f>'実質公債費比率（分子）の構造'!K$51</f>
        <v>-</v>
      </c>
      <c r="C43" s="180"/>
      <c r="D43" s="180"/>
      <c r="E43" s="180" t="str">
        <f>'実質公債費比率（分子）の構造'!L$51</f>
        <v>-</v>
      </c>
      <c r="F43" s="180"/>
      <c r="G43" s="180"/>
      <c r="H43" s="180" t="str">
        <f>'実質公債費比率（分子）の構造'!M$51</f>
        <v>-</v>
      </c>
      <c r="I43" s="180"/>
      <c r="J43" s="180"/>
      <c r="K43" s="180" t="str">
        <f>'実質公債費比率（分子）の構造'!N$51</f>
        <v>-</v>
      </c>
      <c r="L43" s="180"/>
      <c r="M43" s="180"/>
      <c r="N43" s="180" t="str">
        <f>'実質公債費比率（分子）の構造'!O$51</f>
        <v>-</v>
      </c>
      <c r="O43" s="180"/>
      <c r="P43" s="180"/>
    </row>
    <row r="44" spans="1:16" x14ac:dyDescent="0.15">
      <c r="A44" s="180" t="s">
        <v>65</v>
      </c>
      <c r="B44" s="180">
        <f>'実質公債費比率（分子）の構造'!K$50</f>
        <v>11</v>
      </c>
      <c r="C44" s="180"/>
      <c r="D44" s="180"/>
      <c r="E44" s="180">
        <f>'実質公債費比率（分子）の構造'!L$50</f>
        <v>7</v>
      </c>
      <c r="F44" s="180"/>
      <c r="G44" s="180"/>
      <c r="H44" s="180">
        <f>'実質公債費比率（分子）の構造'!M$50</f>
        <v>7</v>
      </c>
      <c r="I44" s="180"/>
      <c r="J44" s="180"/>
      <c r="K44" s="180">
        <f>'実質公債費比率（分子）の構造'!N$50</f>
        <v>7</v>
      </c>
      <c r="L44" s="180"/>
      <c r="M44" s="180"/>
      <c r="N44" s="180">
        <f>'実質公債費比率（分子）の構造'!O$50</f>
        <v>6</v>
      </c>
      <c r="O44" s="180"/>
      <c r="P44" s="180"/>
    </row>
    <row r="45" spans="1:16" x14ac:dyDescent="0.15">
      <c r="A45" s="180" t="s">
        <v>66</v>
      </c>
      <c r="B45" s="180">
        <f>'実質公債費比率（分子）の構造'!K$49</f>
        <v>14</v>
      </c>
      <c r="C45" s="180"/>
      <c r="D45" s="180"/>
      <c r="E45" s="180">
        <f>'実質公債費比率（分子）の構造'!L$49</f>
        <v>17</v>
      </c>
      <c r="F45" s="180"/>
      <c r="G45" s="180"/>
      <c r="H45" s="180">
        <f>'実質公債費比率（分子）の構造'!M$49</f>
        <v>14</v>
      </c>
      <c r="I45" s="180"/>
      <c r="J45" s="180"/>
      <c r="K45" s="180">
        <f>'実質公債費比率（分子）の構造'!N$49</f>
        <v>19</v>
      </c>
      <c r="L45" s="180"/>
      <c r="M45" s="180"/>
      <c r="N45" s="180">
        <f>'実質公債費比率（分子）の構造'!O$49</f>
        <v>32</v>
      </c>
      <c r="O45" s="180"/>
      <c r="P45" s="180"/>
    </row>
    <row r="46" spans="1:16" x14ac:dyDescent="0.15">
      <c r="A46" s="180" t="s">
        <v>67</v>
      </c>
      <c r="B46" s="180">
        <f>'実質公債費比率（分子）の構造'!K$48</f>
        <v>1294</v>
      </c>
      <c r="C46" s="180"/>
      <c r="D46" s="180"/>
      <c r="E46" s="180">
        <f>'実質公債費比率（分子）の構造'!L$48</f>
        <v>1376</v>
      </c>
      <c r="F46" s="180"/>
      <c r="G46" s="180"/>
      <c r="H46" s="180">
        <f>'実質公債費比率（分子）の構造'!M$48</f>
        <v>1089</v>
      </c>
      <c r="I46" s="180"/>
      <c r="J46" s="180"/>
      <c r="K46" s="180">
        <f>'実質公債費比率（分子）の構造'!N$48</f>
        <v>1231</v>
      </c>
      <c r="L46" s="180"/>
      <c r="M46" s="180"/>
      <c r="N46" s="180">
        <f>'実質公債費比率（分子）の構造'!O$48</f>
        <v>1383</v>
      </c>
      <c r="O46" s="180"/>
      <c r="P46" s="180"/>
    </row>
    <row r="47" spans="1:16" x14ac:dyDescent="0.15">
      <c r="A47" s="180" t="s">
        <v>68</v>
      </c>
      <c r="B47" s="180" t="str">
        <f>'実質公債費比率（分子）の構造'!K$47</f>
        <v>-</v>
      </c>
      <c r="C47" s="180"/>
      <c r="D47" s="180"/>
      <c r="E47" s="180" t="str">
        <f>'実質公債費比率（分子）の構造'!L$47</f>
        <v>-</v>
      </c>
      <c r="F47" s="180"/>
      <c r="G47" s="180"/>
      <c r="H47" s="180" t="str">
        <f>'実質公債費比率（分子）の構造'!M$47</f>
        <v>-</v>
      </c>
      <c r="I47" s="180"/>
      <c r="J47" s="180"/>
      <c r="K47" s="180" t="str">
        <f>'実質公債費比率（分子）の構造'!N$47</f>
        <v>-</v>
      </c>
      <c r="L47" s="180"/>
      <c r="M47" s="180"/>
      <c r="N47" s="180" t="str">
        <f>'実質公債費比率（分子）の構造'!O$47</f>
        <v>-</v>
      </c>
      <c r="O47" s="180"/>
      <c r="P47" s="180"/>
    </row>
    <row r="48" spans="1:16" x14ac:dyDescent="0.15">
      <c r="A48" s="180" t="s">
        <v>69</v>
      </c>
      <c r="B48" s="180" t="str">
        <f>'実質公債費比率（分子）の構造'!K$46</f>
        <v>-</v>
      </c>
      <c r="C48" s="180"/>
      <c r="D48" s="180"/>
      <c r="E48" s="180" t="str">
        <f>'実質公債費比率（分子）の構造'!L$46</f>
        <v>-</v>
      </c>
      <c r="F48" s="180"/>
      <c r="G48" s="180"/>
      <c r="H48" s="180" t="str">
        <f>'実質公債費比率（分子）の構造'!M$46</f>
        <v>-</v>
      </c>
      <c r="I48" s="180"/>
      <c r="J48" s="180"/>
      <c r="K48" s="180" t="str">
        <f>'実質公債費比率（分子）の構造'!N$46</f>
        <v>-</v>
      </c>
      <c r="L48" s="180"/>
      <c r="M48" s="180"/>
      <c r="N48" s="180" t="str">
        <f>'実質公債費比率（分子）の構造'!O$46</f>
        <v>-</v>
      </c>
      <c r="O48" s="180"/>
      <c r="P48" s="180"/>
    </row>
    <row r="49" spans="1:16" x14ac:dyDescent="0.15">
      <c r="A49" s="180" t="s">
        <v>70</v>
      </c>
      <c r="B49" s="180">
        <f>'実質公債費比率（分子）の構造'!K$45</f>
        <v>2284</v>
      </c>
      <c r="C49" s="180"/>
      <c r="D49" s="180"/>
      <c r="E49" s="180">
        <f>'実質公債費比率（分子）の構造'!L$45</f>
        <v>2250</v>
      </c>
      <c r="F49" s="180"/>
      <c r="G49" s="180"/>
      <c r="H49" s="180">
        <f>'実質公債費比率（分子）の構造'!M$45</f>
        <v>2219</v>
      </c>
      <c r="I49" s="180"/>
      <c r="J49" s="180"/>
      <c r="K49" s="180">
        <f>'実質公債費比率（分子）の構造'!N$45</f>
        <v>2033</v>
      </c>
      <c r="L49" s="180"/>
      <c r="M49" s="180"/>
      <c r="N49" s="180">
        <f>'実質公債費比率（分子）の構造'!O$45</f>
        <v>1895</v>
      </c>
      <c r="O49" s="180"/>
      <c r="P49" s="180"/>
    </row>
    <row r="50" spans="1:16" x14ac:dyDescent="0.15">
      <c r="A50" s="180" t="s">
        <v>71</v>
      </c>
      <c r="B50" s="180" t="e">
        <f>NA()</f>
        <v>#N/A</v>
      </c>
      <c r="C50" s="180">
        <f>IF(ISNUMBER('実質公債費比率（分子）の構造'!K$53),'実質公債費比率（分子）の構造'!K$53,NA())</f>
        <v>1123</v>
      </c>
      <c r="D50" s="180" t="e">
        <f>NA()</f>
        <v>#N/A</v>
      </c>
      <c r="E50" s="180" t="e">
        <f>NA()</f>
        <v>#N/A</v>
      </c>
      <c r="F50" s="180">
        <f>IF(ISNUMBER('実質公債費比率（分子）の構造'!L$53),'実質公債費比率（分子）の構造'!L$53,NA())</f>
        <v>1070</v>
      </c>
      <c r="G50" s="180" t="e">
        <f>NA()</f>
        <v>#N/A</v>
      </c>
      <c r="H50" s="180" t="e">
        <f>NA()</f>
        <v>#N/A</v>
      </c>
      <c r="I50" s="180">
        <f>IF(ISNUMBER('実質公債費比率（分子）の構造'!M$53),'実質公債費比率（分子）の構造'!M$53,NA())</f>
        <v>669</v>
      </c>
      <c r="J50" s="180" t="e">
        <f>NA()</f>
        <v>#N/A</v>
      </c>
      <c r="K50" s="180" t="e">
        <f>NA()</f>
        <v>#N/A</v>
      </c>
      <c r="L50" s="180">
        <f>IF(ISNUMBER('実質公債費比率（分子）の構造'!N$53),'実質公債費比率（分子）の構造'!N$53,NA())</f>
        <v>569</v>
      </c>
      <c r="M50" s="180" t="e">
        <f>NA()</f>
        <v>#N/A</v>
      </c>
      <c r="N50" s="180" t="e">
        <f>NA()</f>
        <v>#N/A</v>
      </c>
      <c r="O50" s="180">
        <f>IF(ISNUMBER('実質公債費比率（分子）の構造'!O$53),'実質公債費比率（分子）の構造'!O$53,NA())</f>
        <v>631</v>
      </c>
      <c r="P50" s="180" t="e">
        <f>NA()</f>
        <v>#N/A</v>
      </c>
    </row>
    <row r="53" spans="1:16" x14ac:dyDescent="0.15">
      <c r="A53" s="148" t="s">
        <v>72</v>
      </c>
    </row>
    <row r="54" spans="1:16" x14ac:dyDescent="0.15">
      <c r="A54" s="179"/>
      <c r="B54" s="179" t="str">
        <f>'将来負担比率（分子）の構造'!I$40</f>
        <v>H27</v>
      </c>
      <c r="C54" s="179"/>
      <c r="D54" s="179"/>
      <c r="E54" s="179" t="str">
        <f>'将来負担比率（分子）の構造'!J$40</f>
        <v>H28</v>
      </c>
      <c r="F54" s="179"/>
      <c r="G54" s="179"/>
      <c r="H54" s="179" t="str">
        <f>'将来負担比率（分子）の構造'!K$40</f>
        <v>H29</v>
      </c>
      <c r="I54" s="179"/>
      <c r="J54" s="179"/>
      <c r="K54" s="179" t="str">
        <f>'将来負担比率（分子）の構造'!L$40</f>
        <v>H30</v>
      </c>
      <c r="L54" s="179"/>
      <c r="M54" s="179"/>
      <c r="N54" s="179" t="str">
        <f>'将来負担比率（分子）の構造'!M$40</f>
        <v>R01</v>
      </c>
      <c r="O54" s="179"/>
      <c r="P54" s="179"/>
    </row>
    <row r="55" spans="1:16" x14ac:dyDescent="0.15">
      <c r="A55" s="179"/>
      <c r="B55" s="179" t="s">
        <v>73</v>
      </c>
      <c r="C55" s="179"/>
      <c r="D55" s="179" t="s">
        <v>74</v>
      </c>
      <c r="E55" s="179" t="s">
        <v>73</v>
      </c>
      <c r="F55" s="179"/>
      <c r="G55" s="179" t="s">
        <v>74</v>
      </c>
      <c r="H55" s="179" t="s">
        <v>73</v>
      </c>
      <c r="I55" s="179"/>
      <c r="J55" s="179" t="s">
        <v>74</v>
      </c>
      <c r="K55" s="179" t="s">
        <v>73</v>
      </c>
      <c r="L55" s="179"/>
      <c r="M55" s="179" t="s">
        <v>74</v>
      </c>
      <c r="N55" s="179" t="s">
        <v>73</v>
      </c>
      <c r="O55" s="179"/>
      <c r="P55" s="179" t="s">
        <v>74</v>
      </c>
    </row>
    <row r="56" spans="1:16" x14ac:dyDescent="0.15">
      <c r="A56" s="179" t="s">
        <v>43</v>
      </c>
      <c r="B56" s="179"/>
      <c r="C56" s="179"/>
      <c r="D56" s="179">
        <f>'将来負担比率（分子）の構造'!I$52</f>
        <v>27775</v>
      </c>
      <c r="E56" s="179"/>
      <c r="F56" s="179"/>
      <c r="G56" s="179">
        <f>'将来負担比率（分子）の構造'!J$52</f>
        <v>26824</v>
      </c>
      <c r="H56" s="179"/>
      <c r="I56" s="179"/>
      <c r="J56" s="179">
        <f>'将来負担比率（分子）の構造'!K$52</f>
        <v>25882</v>
      </c>
      <c r="K56" s="179"/>
      <c r="L56" s="179"/>
      <c r="M56" s="179">
        <f>'将来負担比率（分子）の構造'!L$52</f>
        <v>25320</v>
      </c>
      <c r="N56" s="179"/>
      <c r="O56" s="179"/>
      <c r="P56" s="179">
        <f>'将来負担比率（分子）の構造'!M$52</f>
        <v>24125</v>
      </c>
    </row>
    <row r="57" spans="1:16" x14ac:dyDescent="0.15">
      <c r="A57" s="179" t="s">
        <v>42</v>
      </c>
      <c r="B57" s="179"/>
      <c r="C57" s="179"/>
      <c r="D57" s="179">
        <f>'将来負担比率（分子）の構造'!I$51</f>
        <v>5652</v>
      </c>
      <c r="E57" s="179"/>
      <c r="F57" s="179"/>
      <c r="G57" s="179">
        <f>'将来負担比率（分子）の構造'!J$51</f>
        <v>6085</v>
      </c>
      <c r="H57" s="179"/>
      <c r="I57" s="179"/>
      <c r="J57" s="179">
        <f>'将来負担比率（分子）の構造'!K$51</f>
        <v>6095</v>
      </c>
      <c r="K57" s="179"/>
      <c r="L57" s="179"/>
      <c r="M57" s="179">
        <f>'将来負担比率（分子）の構造'!L$51</f>
        <v>6564</v>
      </c>
      <c r="N57" s="179"/>
      <c r="O57" s="179"/>
      <c r="P57" s="179">
        <f>'将来負担比率（分子）の構造'!M$51</f>
        <v>6582</v>
      </c>
    </row>
    <row r="58" spans="1:16" x14ac:dyDescent="0.15">
      <c r="A58" s="179" t="s">
        <v>41</v>
      </c>
      <c r="B58" s="179"/>
      <c r="C58" s="179"/>
      <c r="D58" s="179">
        <f>'将来負担比率（分子）の構造'!I$50</f>
        <v>6689</v>
      </c>
      <c r="E58" s="179"/>
      <c r="F58" s="179"/>
      <c r="G58" s="179">
        <f>'将来負担比率（分子）の構造'!J$50</f>
        <v>7148</v>
      </c>
      <c r="H58" s="179"/>
      <c r="I58" s="179"/>
      <c r="J58" s="179">
        <f>'将来負担比率（分子）の構造'!K$50</f>
        <v>7650</v>
      </c>
      <c r="K58" s="179"/>
      <c r="L58" s="179"/>
      <c r="M58" s="179">
        <f>'将来負担比率（分子）の構造'!L$50</f>
        <v>7415</v>
      </c>
      <c r="N58" s="179"/>
      <c r="O58" s="179"/>
      <c r="P58" s="179">
        <f>'将来負担比率（分子）の構造'!M$50</f>
        <v>7096</v>
      </c>
    </row>
    <row r="59" spans="1:16" x14ac:dyDescent="0.15">
      <c r="A59" s="179" t="s">
        <v>39</v>
      </c>
      <c r="B59" s="179" t="str">
        <f>'将来負担比率（分子）の構造'!I$49</f>
        <v>-</v>
      </c>
      <c r="C59" s="179"/>
      <c r="D59" s="179"/>
      <c r="E59" s="179" t="str">
        <f>'将来負担比率（分子）の構造'!J$49</f>
        <v>-</v>
      </c>
      <c r="F59" s="179"/>
      <c r="G59" s="179"/>
      <c r="H59" s="179" t="str">
        <f>'将来負担比率（分子）の構造'!K$49</f>
        <v>-</v>
      </c>
      <c r="I59" s="179"/>
      <c r="J59" s="179"/>
      <c r="K59" s="179" t="str">
        <f>'将来負担比率（分子）の構造'!L$49</f>
        <v>-</v>
      </c>
      <c r="L59" s="179"/>
      <c r="M59" s="179"/>
      <c r="N59" s="179" t="str">
        <f>'将来負担比率（分子）の構造'!M$49</f>
        <v>-</v>
      </c>
      <c r="O59" s="179"/>
      <c r="P59" s="179"/>
    </row>
    <row r="60" spans="1:16" x14ac:dyDescent="0.15">
      <c r="A60" s="179" t="s">
        <v>38</v>
      </c>
      <c r="B60" s="179" t="str">
        <f>'将来負担比率（分子）の構造'!I$48</f>
        <v>-</v>
      </c>
      <c r="C60" s="179"/>
      <c r="D60" s="179"/>
      <c r="E60" s="179" t="str">
        <f>'将来負担比率（分子）の構造'!J$48</f>
        <v>-</v>
      </c>
      <c r="F60" s="179"/>
      <c r="G60" s="179"/>
      <c r="H60" s="179" t="str">
        <f>'将来負担比率（分子）の構造'!K$48</f>
        <v>-</v>
      </c>
      <c r="I60" s="179"/>
      <c r="J60" s="179"/>
      <c r="K60" s="179" t="str">
        <f>'将来負担比率（分子）の構造'!L$48</f>
        <v>-</v>
      </c>
      <c r="L60" s="179"/>
      <c r="M60" s="179"/>
      <c r="N60" s="179" t="str">
        <f>'将来負担比率（分子）の構造'!M$48</f>
        <v>-</v>
      </c>
      <c r="O60" s="179"/>
      <c r="P60" s="179"/>
    </row>
    <row r="61" spans="1:16" x14ac:dyDescent="0.15">
      <c r="A61" s="179" t="s">
        <v>36</v>
      </c>
      <c r="B61" s="179">
        <f>'将来負担比率（分子）の構造'!I$46</f>
        <v>54</v>
      </c>
      <c r="C61" s="179"/>
      <c r="D61" s="179"/>
      <c r="E61" s="179">
        <f>'将来負担比率（分子）の構造'!J$46</f>
        <v>191</v>
      </c>
      <c r="F61" s="179"/>
      <c r="G61" s="179"/>
      <c r="H61" s="179">
        <f>'将来負担比率（分子）の構造'!K$46</f>
        <v>92</v>
      </c>
      <c r="I61" s="179"/>
      <c r="J61" s="179"/>
      <c r="K61" s="179">
        <f>'将来負担比率（分子）の構造'!L$46</f>
        <v>31</v>
      </c>
      <c r="L61" s="179"/>
      <c r="M61" s="179"/>
      <c r="N61" s="179">
        <f>'将来負担比率（分子）の構造'!M$46</f>
        <v>189</v>
      </c>
      <c r="O61" s="179"/>
      <c r="P61" s="179"/>
    </row>
    <row r="62" spans="1:16" x14ac:dyDescent="0.15">
      <c r="A62" s="179" t="s">
        <v>35</v>
      </c>
      <c r="B62" s="179">
        <f>'将来負担比率（分子）の構造'!I$45</f>
        <v>4349</v>
      </c>
      <c r="C62" s="179"/>
      <c r="D62" s="179"/>
      <c r="E62" s="179">
        <f>'将来負担比率（分子）の構造'!J$45</f>
        <v>4288</v>
      </c>
      <c r="F62" s="179"/>
      <c r="G62" s="179"/>
      <c r="H62" s="179">
        <f>'将来負担比率（分子）の構造'!K$45</f>
        <v>4106</v>
      </c>
      <c r="I62" s="179"/>
      <c r="J62" s="179"/>
      <c r="K62" s="179">
        <f>'将来負担比率（分子）の構造'!L$45</f>
        <v>3800</v>
      </c>
      <c r="L62" s="179"/>
      <c r="M62" s="179"/>
      <c r="N62" s="179">
        <f>'将来負担比率（分子）の構造'!M$45</f>
        <v>3630</v>
      </c>
      <c r="O62" s="179"/>
      <c r="P62" s="179"/>
    </row>
    <row r="63" spans="1:16" x14ac:dyDescent="0.15">
      <c r="A63" s="179" t="s">
        <v>34</v>
      </c>
      <c r="B63" s="179">
        <f>'将来負担比率（分子）の構造'!I$44</f>
        <v>73</v>
      </c>
      <c r="C63" s="179"/>
      <c r="D63" s="179"/>
      <c r="E63" s="179">
        <f>'将来負担比率（分子）の構造'!J$44</f>
        <v>65</v>
      </c>
      <c r="F63" s="179"/>
      <c r="G63" s="179"/>
      <c r="H63" s="179">
        <f>'将来負担比率（分子）の構造'!K$44</f>
        <v>126</v>
      </c>
      <c r="I63" s="179"/>
      <c r="J63" s="179"/>
      <c r="K63" s="179">
        <f>'将来負担比率（分子）の構造'!L$44</f>
        <v>142</v>
      </c>
      <c r="L63" s="179"/>
      <c r="M63" s="179"/>
      <c r="N63" s="179">
        <f>'将来負担比率（分子）の構造'!M$44</f>
        <v>339</v>
      </c>
      <c r="O63" s="179"/>
      <c r="P63" s="179"/>
    </row>
    <row r="64" spans="1:16" x14ac:dyDescent="0.15">
      <c r="A64" s="179" t="s">
        <v>33</v>
      </c>
      <c r="B64" s="179">
        <f>'将来負担比率（分子）の構造'!I$43</f>
        <v>16800</v>
      </c>
      <c r="C64" s="179"/>
      <c r="D64" s="179"/>
      <c r="E64" s="179">
        <f>'将来負担比率（分子）の構造'!J$43</f>
        <v>17699</v>
      </c>
      <c r="F64" s="179"/>
      <c r="G64" s="179"/>
      <c r="H64" s="179">
        <f>'将来負担比率（分子）の構造'!K$43</f>
        <v>16646</v>
      </c>
      <c r="I64" s="179"/>
      <c r="J64" s="179"/>
      <c r="K64" s="179">
        <f>'将来負担比率（分子）の構造'!L$43</f>
        <v>15575</v>
      </c>
      <c r="L64" s="179"/>
      <c r="M64" s="179"/>
      <c r="N64" s="179">
        <f>'将来負担比率（分子）の構造'!M$43</f>
        <v>14724</v>
      </c>
      <c r="O64" s="179"/>
      <c r="P64" s="179"/>
    </row>
    <row r="65" spans="1:16" x14ac:dyDescent="0.15">
      <c r="A65" s="179" t="s">
        <v>32</v>
      </c>
      <c r="B65" s="179">
        <f>'将来負担比率（分子）の構造'!I$42</f>
        <v>29</v>
      </c>
      <c r="C65" s="179"/>
      <c r="D65" s="179"/>
      <c r="E65" s="179">
        <f>'将来負担比率（分子）の構造'!J$42</f>
        <v>22</v>
      </c>
      <c r="F65" s="179"/>
      <c r="G65" s="179"/>
      <c r="H65" s="179">
        <f>'将来負担比率（分子）の構造'!K$42</f>
        <v>15</v>
      </c>
      <c r="I65" s="179"/>
      <c r="J65" s="179"/>
      <c r="K65" s="179">
        <f>'将来負担比率（分子）の構造'!L$42</f>
        <v>8</v>
      </c>
      <c r="L65" s="179"/>
      <c r="M65" s="179"/>
      <c r="N65" s="179">
        <f>'将来負担比率（分子）の構造'!M$42</f>
        <v>2</v>
      </c>
      <c r="O65" s="179"/>
      <c r="P65" s="179"/>
    </row>
    <row r="66" spans="1:16" x14ac:dyDescent="0.15">
      <c r="A66" s="179" t="s">
        <v>31</v>
      </c>
      <c r="B66" s="179">
        <f>'将来負担比率（分子）の構造'!I$41</f>
        <v>20645</v>
      </c>
      <c r="C66" s="179"/>
      <c r="D66" s="179"/>
      <c r="E66" s="179">
        <f>'将来負担比率（分子）の構造'!J$41</f>
        <v>20640</v>
      </c>
      <c r="F66" s="179"/>
      <c r="G66" s="179"/>
      <c r="H66" s="179">
        <f>'将来負担比率（分子）の構造'!K$41</f>
        <v>19534</v>
      </c>
      <c r="I66" s="179"/>
      <c r="J66" s="179"/>
      <c r="K66" s="179">
        <f>'将来負担比率（分子）の構造'!L$41</f>
        <v>18809</v>
      </c>
      <c r="L66" s="179"/>
      <c r="M66" s="179"/>
      <c r="N66" s="179">
        <f>'将来負担比率（分子）の構造'!M$41</f>
        <v>18584</v>
      </c>
      <c r="O66" s="179"/>
      <c r="P66" s="179"/>
    </row>
    <row r="67" spans="1:16" x14ac:dyDescent="0.15">
      <c r="A67" s="179" t="s">
        <v>75</v>
      </c>
      <c r="B67" s="179" t="e">
        <f>NA()</f>
        <v>#N/A</v>
      </c>
      <c r="C67" s="179">
        <f>IF(ISNUMBER('将来負担比率（分子）の構造'!I$53), IF('将来負担比率（分子）の構造'!I$53 &lt; 0, 0, '将来負担比率（分子）の構造'!I$53), NA())</f>
        <v>1835</v>
      </c>
      <c r="D67" s="179" t="e">
        <f>NA()</f>
        <v>#N/A</v>
      </c>
      <c r="E67" s="179" t="e">
        <f>NA()</f>
        <v>#N/A</v>
      </c>
      <c r="F67" s="179">
        <f>IF(ISNUMBER('将来負担比率（分子）の構造'!J$53), IF('将来負担比率（分子）の構造'!J$53 &lt; 0, 0, '将来負担比率（分子）の構造'!J$53), NA())</f>
        <v>2848</v>
      </c>
      <c r="G67" s="179" t="e">
        <f>NA()</f>
        <v>#N/A</v>
      </c>
      <c r="H67" s="179" t="e">
        <f>NA()</f>
        <v>#N/A</v>
      </c>
      <c r="I67" s="179">
        <f>IF(ISNUMBER('将来負担比率（分子）の構造'!K$53), IF('将来負担比率（分子）の構造'!K$53 &lt; 0, 0, '将来負担比率（分子）の構造'!K$53), NA())</f>
        <v>892</v>
      </c>
      <c r="J67" s="179" t="e">
        <f>NA()</f>
        <v>#N/A</v>
      </c>
      <c r="K67" s="179" t="e">
        <f>NA()</f>
        <v>#N/A</v>
      </c>
      <c r="L67" s="179">
        <f>IF(ISNUMBER('将来負担比率（分子）の構造'!L$53), IF('将来負担比率（分子）の構造'!L$53 &lt; 0, 0, '将来負担比率（分子）の構造'!L$53), NA())</f>
        <v>0</v>
      </c>
      <c r="M67" s="179" t="e">
        <f>NA()</f>
        <v>#N/A</v>
      </c>
      <c r="N67" s="179" t="e">
        <f>NA()</f>
        <v>#N/A</v>
      </c>
      <c r="O67" s="179">
        <f>IF(ISNUMBER('将来負担比率（分子）の構造'!M$53), IF('将来負担比率（分子）の構造'!M$53 &lt; 0, 0, '将来負担比率（分子）の構造'!M$53), NA())</f>
        <v>0</v>
      </c>
      <c r="P67" s="179" t="e">
        <f>NA()</f>
        <v>#N/A</v>
      </c>
    </row>
    <row r="70" spans="1:16" x14ac:dyDescent="0.15">
      <c r="A70" s="181" t="s">
        <v>76</v>
      </c>
      <c r="B70" s="181"/>
      <c r="C70" s="181"/>
      <c r="D70" s="181"/>
      <c r="E70" s="181"/>
      <c r="F70" s="181"/>
    </row>
    <row r="71" spans="1:16" x14ac:dyDescent="0.15">
      <c r="A71" s="182"/>
      <c r="B71" s="182" t="str">
        <f>基金残高に係る経年分析!F54</f>
        <v>H29</v>
      </c>
      <c r="C71" s="182" t="str">
        <f>基金残高に係る経年分析!G54</f>
        <v>H30</v>
      </c>
      <c r="D71" s="182" t="str">
        <f>基金残高に係る経年分析!H54</f>
        <v>R01</v>
      </c>
    </row>
    <row r="72" spans="1:16" x14ac:dyDescent="0.15">
      <c r="A72" s="182" t="s">
        <v>77</v>
      </c>
      <c r="B72" s="183">
        <f>基金残高に係る経年分析!F55</f>
        <v>1805</v>
      </c>
      <c r="C72" s="183">
        <f>基金残高に係る経年分析!G55</f>
        <v>1826</v>
      </c>
      <c r="D72" s="183">
        <f>基金残高に係る経年分析!H55</f>
        <v>1577</v>
      </c>
    </row>
    <row r="73" spans="1:16" x14ac:dyDescent="0.15">
      <c r="A73" s="182" t="s">
        <v>78</v>
      </c>
      <c r="B73" s="183">
        <f>基金残高に係る経年分析!F56</f>
        <v>482</v>
      </c>
      <c r="C73" s="183">
        <f>基金残高に係る経年分析!G56</f>
        <v>276</v>
      </c>
      <c r="D73" s="183">
        <f>基金残高に係る経年分析!H56</f>
        <v>273</v>
      </c>
    </row>
    <row r="74" spans="1:16" x14ac:dyDescent="0.15">
      <c r="A74" s="182" t="s">
        <v>79</v>
      </c>
      <c r="B74" s="183">
        <f>基金残高に係る経年分析!F57</f>
        <v>13959</v>
      </c>
      <c r="C74" s="183">
        <f>基金残高に係る経年分析!G57</f>
        <v>12362</v>
      </c>
      <c r="D74" s="183">
        <f>基金残高に係る経年分析!H57</f>
        <v>10787</v>
      </c>
    </row>
  </sheetData>
  <sheetProtection algorithmName="SHA-512" hashValue="F80V27bd/EWZhslFMwl9yyB+TnHeSEaXgDSlAvSXlqOKwYsgB6x1/w/W264EkipEQASQEaGLtRhppegDKMT2/g==" saltValue="uVBrdtNgrwsKNtoPD4o42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4" customWidth="1"/>
    <col min="96" max="133" width="1.625" style="240" customWidth="1"/>
    <col min="134" max="143" width="1.625" style="224" customWidth="1"/>
    <col min="144" max="16384" width="0" style="224" hidden="1"/>
  </cols>
  <sheetData>
    <row r="1" spans="2:143" ht="22.5" customHeight="1" thickBot="1" x14ac:dyDescent="0.2">
      <c r="B1" s="221"/>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759" t="s">
        <v>211</v>
      </c>
      <c r="DI1" s="760"/>
      <c r="DJ1" s="760"/>
      <c r="DK1" s="760"/>
      <c r="DL1" s="760"/>
      <c r="DM1" s="760"/>
      <c r="DN1" s="761"/>
      <c r="DO1" s="224"/>
      <c r="DP1" s="759" t="s">
        <v>212</v>
      </c>
      <c r="DQ1" s="760"/>
      <c r="DR1" s="760"/>
      <c r="DS1" s="760"/>
      <c r="DT1" s="760"/>
      <c r="DU1" s="760"/>
      <c r="DV1" s="760"/>
      <c r="DW1" s="760"/>
      <c r="DX1" s="760"/>
      <c r="DY1" s="760"/>
      <c r="DZ1" s="760"/>
      <c r="EA1" s="760"/>
      <c r="EB1" s="760"/>
      <c r="EC1" s="761"/>
      <c r="ED1" s="222"/>
      <c r="EE1" s="222"/>
      <c r="EF1" s="222"/>
      <c r="EG1" s="222"/>
      <c r="EH1" s="222"/>
      <c r="EI1" s="222"/>
      <c r="EJ1" s="222"/>
      <c r="EK1" s="222"/>
      <c r="EL1" s="222"/>
      <c r="EM1" s="222"/>
    </row>
    <row r="2" spans="2:143" ht="22.5" customHeight="1" x14ac:dyDescent="0.15">
      <c r="B2" s="225" t="s">
        <v>213</v>
      </c>
      <c r="R2" s="226"/>
      <c r="S2" s="226"/>
      <c r="T2" s="226"/>
      <c r="U2" s="226"/>
      <c r="V2" s="226"/>
      <c r="W2" s="226"/>
      <c r="X2" s="226"/>
      <c r="Y2" s="226"/>
      <c r="Z2" s="226"/>
      <c r="AA2" s="226"/>
      <c r="AB2" s="226"/>
      <c r="AC2" s="226"/>
      <c r="AE2" s="227"/>
      <c r="AF2" s="227"/>
      <c r="AG2" s="227"/>
      <c r="AH2" s="227"/>
      <c r="AI2" s="227"/>
      <c r="AJ2" s="226"/>
      <c r="AK2" s="226"/>
      <c r="AL2" s="226"/>
      <c r="AM2" s="226"/>
      <c r="AN2" s="226"/>
      <c r="AO2" s="226"/>
      <c r="AP2" s="226"/>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row>
    <row r="3" spans="2:143" ht="11.25" customHeight="1" x14ac:dyDescent="0.15">
      <c r="B3" s="701" t="s">
        <v>214</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215</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216</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217</v>
      </c>
      <c r="S4" s="702"/>
      <c r="T4" s="702"/>
      <c r="U4" s="702"/>
      <c r="V4" s="702"/>
      <c r="W4" s="702"/>
      <c r="X4" s="702"/>
      <c r="Y4" s="703"/>
      <c r="Z4" s="701" t="s">
        <v>218</v>
      </c>
      <c r="AA4" s="702"/>
      <c r="AB4" s="702"/>
      <c r="AC4" s="703"/>
      <c r="AD4" s="701" t="s">
        <v>219</v>
      </c>
      <c r="AE4" s="702"/>
      <c r="AF4" s="702"/>
      <c r="AG4" s="702"/>
      <c r="AH4" s="702"/>
      <c r="AI4" s="702"/>
      <c r="AJ4" s="702"/>
      <c r="AK4" s="703"/>
      <c r="AL4" s="701" t="s">
        <v>218</v>
      </c>
      <c r="AM4" s="702"/>
      <c r="AN4" s="702"/>
      <c r="AO4" s="703"/>
      <c r="AP4" s="762" t="s">
        <v>220</v>
      </c>
      <c r="AQ4" s="762"/>
      <c r="AR4" s="762"/>
      <c r="AS4" s="762"/>
      <c r="AT4" s="762"/>
      <c r="AU4" s="762"/>
      <c r="AV4" s="762"/>
      <c r="AW4" s="762"/>
      <c r="AX4" s="762"/>
      <c r="AY4" s="762"/>
      <c r="AZ4" s="762"/>
      <c r="BA4" s="762"/>
      <c r="BB4" s="762"/>
      <c r="BC4" s="762"/>
      <c r="BD4" s="762"/>
      <c r="BE4" s="762"/>
      <c r="BF4" s="762"/>
      <c r="BG4" s="762" t="s">
        <v>221</v>
      </c>
      <c r="BH4" s="762"/>
      <c r="BI4" s="762"/>
      <c r="BJ4" s="762"/>
      <c r="BK4" s="762"/>
      <c r="BL4" s="762"/>
      <c r="BM4" s="762"/>
      <c r="BN4" s="762"/>
      <c r="BO4" s="762" t="s">
        <v>218</v>
      </c>
      <c r="BP4" s="762"/>
      <c r="BQ4" s="762"/>
      <c r="BR4" s="762"/>
      <c r="BS4" s="762" t="s">
        <v>222</v>
      </c>
      <c r="BT4" s="762"/>
      <c r="BU4" s="762"/>
      <c r="BV4" s="762"/>
      <c r="BW4" s="762"/>
      <c r="BX4" s="762"/>
      <c r="BY4" s="762"/>
      <c r="BZ4" s="762"/>
      <c r="CA4" s="762"/>
      <c r="CB4" s="762"/>
      <c r="CD4" s="744" t="s">
        <v>223</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28" customFormat="1" ht="11.25" customHeight="1" x14ac:dyDescent="0.15">
      <c r="B5" s="708" t="s">
        <v>224</v>
      </c>
      <c r="C5" s="709"/>
      <c r="D5" s="709"/>
      <c r="E5" s="709"/>
      <c r="F5" s="709"/>
      <c r="G5" s="709"/>
      <c r="H5" s="709"/>
      <c r="I5" s="709"/>
      <c r="J5" s="709"/>
      <c r="K5" s="709"/>
      <c r="L5" s="709"/>
      <c r="M5" s="709"/>
      <c r="N5" s="709"/>
      <c r="O5" s="709"/>
      <c r="P5" s="709"/>
      <c r="Q5" s="710"/>
      <c r="R5" s="695">
        <v>5812289</v>
      </c>
      <c r="S5" s="696"/>
      <c r="T5" s="696"/>
      <c r="U5" s="696"/>
      <c r="V5" s="696"/>
      <c r="W5" s="696"/>
      <c r="X5" s="696"/>
      <c r="Y5" s="739"/>
      <c r="Z5" s="757">
        <v>22.3</v>
      </c>
      <c r="AA5" s="757"/>
      <c r="AB5" s="757"/>
      <c r="AC5" s="757"/>
      <c r="AD5" s="758">
        <v>5346396</v>
      </c>
      <c r="AE5" s="758"/>
      <c r="AF5" s="758"/>
      <c r="AG5" s="758"/>
      <c r="AH5" s="758"/>
      <c r="AI5" s="758"/>
      <c r="AJ5" s="758"/>
      <c r="AK5" s="758"/>
      <c r="AL5" s="740">
        <v>45.8</v>
      </c>
      <c r="AM5" s="713"/>
      <c r="AN5" s="713"/>
      <c r="AO5" s="741"/>
      <c r="AP5" s="708" t="s">
        <v>225</v>
      </c>
      <c r="AQ5" s="709"/>
      <c r="AR5" s="709"/>
      <c r="AS5" s="709"/>
      <c r="AT5" s="709"/>
      <c r="AU5" s="709"/>
      <c r="AV5" s="709"/>
      <c r="AW5" s="709"/>
      <c r="AX5" s="709"/>
      <c r="AY5" s="709"/>
      <c r="AZ5" s="709"/>
      <c r="BA5" s="709"/>
      <c r="BB5" s="709"/>
      <c r="BC5" s="709"/>
      <c r="BD5" s="709"/>
      <c r="BE5" s="709"/>
      <c r="BF5" s="710"/>
      <c r="BG5" s="640">
        <v>5346396</v>
      </c>
      <c r="BH5" s="641"/>
      <c r="BI5" s="641"/>
      <c r="BJ5" s="641"/>
      <c r="BK5" s="641"/>
      <c r="BL5" s="641"/>
      <c r="BM5" s="641"/>
      <c r="BN5" s="642"/>
      <c r="BO5" s="677">
        <v>92</v>
      </c>
      <c r="BP5" s="677"/>
      <c r="BQ5" s="677"/>
      <c r="BR5" s="677"/>
      <c r="BS5" s="678">
        <v>32534</v>
      </c>
      <c r="BT5" s="678"/>
      <c r="BU5" s="678"/>
      <c r="BV5" s="678"/>
      <c r="BW5" s="678"/>
      <c r="BX5" s="678"/>
      <c r="BY5" s="678"/>
      <c r="BZ5" s="678"/>
      <c r="CA5" s="678"/>
      <c r="CB5" s="728"/>
      <c r="CD5" s="744" t="s">
        <v>220</v>
      </c>
      <c r="CE5" s="745"/>
      <c r="CF5" s="745"/>
      <c r="CG5" s="745"/>
      <c r="CH5" s="745"/>
      <c r="CI5" s="745"/>
      <c r="CJ5" s="745"/>
      <c r="CK5" s="745"/>
      <c r="CL5" s="745"/>
      <c r="CM5" s="745"/>
      <c r="CN5" s="745"/>
      <c r="CO5" s="745"/>
      <c r="CP5" s="745"/>
      <c r="CQ5" s="746"/>
      <c r="CR5" s="744" t="s">
        <v>226</v>
      </c>
      <c r="CS5" s="745"/>
      <c r="CT5" s="745"/>
      <c r="CU5" s="745"/>
      <c r="CV5" s="745"/>
      <c r="CW5" s="745"/>
      <c r="CX5" s="745"/>
      <c r="CY5" s="746"/>
      <c r="CZ5" s="744" t="s">
        <v>218</v>
      </c>
      <c r="DA5" s="745"/>
      <c r="DB5" s="745"/>
      <c r="DC5" s="746"/>
      <c r="DD5" s="744" t="s">
        <v>227</v>
      </c>
      <c r="DE5" s="745"/>
      <c r="DF5" s="745"/>
      <c r="DG5" s="745"/>
      <c r="DH5" s="745"/>
      <c r="DI5" s="745"/>
      <c r="DJ5" s="745"/>
      <c r="DK5" s="745"/>
      <c r="DL5" s="745"/>
      <c r="DM5" s="745"/>
      <c r="DN5" s="745"/>
      <c r="DO5" s="745"/>
      <c r="DP5" s="746"/>
      <c r="DQ5" s="744" t="s">
        <v>228</v>
      </c>
      <c r="DR5" s="745"/>
      <c r="DS5" s="745"/>
      <c r="DT5" s="745"/>
      <c r="DU5" s="745"/>
      <c r="DV5" s="745"/>
      <c r="DW5" s="745"/>
      <c r="DX5" s="745"/>
      <c r="DY5" s="745"/>
      <c r="DZ5" s="745"/>
      <c r="EA5" s="745"/>
      <c r="EB5" s="745"/>
      <c r="EC5" s="746"/>
    </row>
    <row r="6" spans="2:143" ht="11.25" customHeight="1" x14ac:dyDescent="0.15">
      <c r="B6" s="637" t="s">
        <v>229</v>
      </c>
      <c r="C6" s="638"/>
      <c r="D6" s="638"/>
      <c r="E6" s="638"/>
      <c r="F6" s="638"/>
      <c r="G6" s="638"/>
      <c r="H6" s="638"/>
      <c r="I6" s="638"/>
      <c r="J6" s="638"/>
      <c r="K6" s="638"/>
      <c r="L6" s="638"/>
      <c r="M6" s="638"/>
      <c r="N6" s="638"/>
      <c r="O6" s="638"/>
      <c r="P6" s="638"/>
      <c r="Q6" s="639"/>
      <c r="R6" s="640">
        <v>121651</v>
      </c>
      <c r="S6" s="641"/>
      <c r="T6" s="641"/>
      <c r="U6" s="641"/>
      <c r="V6" s="641"/>
      <c r="W6" s="641"/>
      <c r="X6" s="641"/>
      <c r="Y6" s="642"/>
      <c r="Z6" s="677">
        <v>0.5</v>
      </c>
      <c r="AA6" s="677"/>
      <c r="AB6" s="677"/>
      <c r="AC6" s="677"/>
      <c r="AD6" s="678">
        <v>121651</v>
      </c>
      <c r="AE6" s="678"/>
      <c r="AF6" s="678"/>
      <c r="AG6" s="678"/>
      <c r="AH6" s="678"/>
      <c r="AI6" s="678"/>
      <c r="AJ6" s="678"/>
      <c r="AK6" s="678"/>
      <c r="AL6" s="643">
        <v>1</v>
      </c>
      <c r="AM6" s="644"/>
      <c r="AN6" s="644"/>
      <c r="AO6" s="679"/>
      <c r="AP6" s="637" t="s">
        <v>230</v>
      </c>
      <c r="AQ6" s="638"/>
      <c r="AR6" s="638"/>
      <c r="AS6" s="638"/>
      <c r="AT6" s="638"/>
      <c r="AU6" s="638"/>
      <c r="AV6" s="638"/>
      <c r="AW6" s="638"/>
      <c r="AX6" s="638"/>
      <c r="AY6" s="638"/>
      <c r="AZ6" s="638"/>
      <c r="BA6" s="638"/>
      <c r="BB6" s="638"/>
      <c r="BC6" s="638"/>
      <c r="BD6" s="638"/>
      <c r="BE6" s="638"/>
      <c r="BF6" s="639"/>
      <c r="BG6" s="640">
        <v>5346396</v>
      </c>
      <c r="BH6" s="641"/>
      <c r="BI6" s="641"/>
      <c r="BJ6" s="641"/>
      <c r="BK6" s="641"/>
      <c r="BL6" s="641"/>
      <c r="BM6" s="641"/>
      <c r="BN6" s="642"/>
      <c r="BO6" s="677">
        <v>92</v>
      </c>
      <c r="BP6" s="677"/>
      <c r="BQ6" s="677"/>
      <c r="BR6" s="677"/>
      <c r="BS6" s="678">
        <v>32534</v>
      </c>
      <c r="BT6" s="678"/>
      <c r="BU6" s="678"/>
      <c r="BV6" s="678"/>
      <c r="BW6" s="678"/>
      <c r="BX6" s="678"/>
      <c r="BY6" s="678"/>
      <c r="BZ6" s="678"/>
      <c r="CA6" s="678"/>
      <c r="CB6" s="728"/>
      <c r="CD6" s="698" t="s">
        <v>231</v>
      </c>
      <c r="CE6" s="699"/>
      <c r="CF6" s="699"/>
      <c r="CG6" s="699"/>
      <c r="CH6" s="699"/>
      <c r="CI6" s="699"/>
      <c r="CJ6" s="699"/>
      <c r="CK6" s="699"/>
      <c r="CL6" s="699"/>
      <c r="CM6" s="699"/>
      <c r="CN6" s="699"/>
      <c r="CO6" s="699"/>
      <c r="CP6" s="699"/>
      <c r="CQ6" s="700"/>
      <c r="CR6" s="640">
        <v>210242</v>
      </c>
      <c r="CS6" s="641"/>
      <c r="CT6" s="641"/>
      <c r="CU6" s="641"/>
      <c r="CV6" s="641"/>
      <c r="CW6" s="641"/>
      <c r="CX6" s="641"/>
      <c r="CY6" s="642"/>
      <c r="CZ6" s="740">
        <v>0.9</v>
      </c>
      <c r="DA6" s="713"/>
      <c r="DB6" s="713"/>
      <c r="DC6" s="743"/>
      <c r="DD6" s="646" t="s">
        <v>126</v>
      </c>
      <c r="DE6" s="641"/>
      <c r="DF6" s="641"/>
      <c r="DG6" s="641"/>
      <c r="DH6" s="641"/>
      <c r="DI6" s="641"/>
      <c r="DJ6" s="641"/>
      <c r="DK6" s="641"/>
      <c r="DL6" s="641"/>
      <c r="DM6" s="641"/>
      <c r="DN6" s="641"/>
      <c r="DO6" s="641"/>
      <c r="DP6" s="642"/>
      <c r="DQ6" s="646">
        <v>210242</v>
      </c>
      <c r="DR6" s="641"/>
      <c r="DS6" s="641"/>
      <c r="DT6" s="641"/>
      <c r="DU6" s="641"/>
      <c r="DV6" s="641"/>
      <c r="DW6" s="641"/>
      <c r="DX6" s="641"/>
      <c r="DY6" s="641"/>
      <c r="DZ6" s="641"/>
      <c r="EA6" s="641"/>
      <c r="EB6" s="641"/>
      <c r="EC6" s="684"/>
    </row>
    <row r="7" spans="2:143" ht="11.25" customHeight="1" x14ac:dyDescent="0.15">
      <c r="B7" s="637" t="s">
        <v>232</v>
      </c>
      <c r="C7" s="638"/>
      <c r="D7" s="638"/>
      <c r="E7" s="638"/>
      <c r="F7" s="638"/>
      <c r="G7" s="638"/>
      <c r="H7" s="638"/>
      <c r="I7" s="638"/>
      <c r="J7" s="638"/>
      <c r="K7" s="638"/>
      <c r="L7" s="638"/>
      <c r="M7" s="638"/>
      <c r="N7" s="638"/>
      <c r="O7" s="638"/>
      <c r="P7" s="638"/>
      <c r="Q7" s="639"/>
      <c r="R7" s="640">
        <v>3339</v>
      </c>
      <c r="S7" s="641"/>
      <c r="T7" s="641"/>
      <c r="U7" s="641"/>
      <c r="V7" s="641"/>
      <c r="W7" s="641"/>
      <c r="X7" s="641"/>
      <c r="Y7" s="642"/>
      <c r="Z7" s="677">
        <v>0</v>
      </c>
      <c r="AA7" s="677"/>
      <c r="AB7" s="677"/>
      <c r="AC7" s="677"/>
      <c r="AD7" s="678">
        <v>3339</v>
      </c>
      <c r="AE7" s="678"/>
      <c r="AF7" s="678"/>
      <c r="AG7" s="678"/>
      <c r="AH7" s="678"/>
      <c r="AI7" s="678"/>
      <c r="AJ7" s="678"/>
      <c r="AK7" s="678"/>
      <c r="AL7" s="643">
        <v>0</v>
      </c>
      <c r="AM7" s="644"/>
      <c r="AN7" s="644"/>
      <c r="AO7" s="679"/>
      <c r="AP7" s="637" t="s">
        <v>233</v>
      </c>
      <c r="AQ7" s="638"/>
      <c r="AR7" s="638"/>
      <c r="AS7" s="638"/>
      <c r="AT7" s="638"/>
      <c r="AU7" s="638"/>
      <c r="AV7" s="638"/>
      <c r="AW7" s="638"/>
      <c r="AX7" s="638"/>
      <c r="AY7" s="638"/>
      <c r="AZ7" s="638"/>
      <c r="BA7" s="638"/>
      <c r="BB7" s="638"/>
      <c r="BC7" s="638"/>
      <c r="BD7" s="638"/>
      <c r="BE7" s="638"/>
      <c r="BF7" s="639"/>
      <c r="BG7" s="640">
        <v>2609632</v>
      </c>
      <c r="BH7" s="641"/>
      <c r="BI7" s="641"/>
      <c r="BJ7" s="641"/>
      <c r="BK7" s="641"/>
      <c r="BL7" s="641"/>
      <c r="BM7" s="641"/>
      <c r="BN7" s="642"/>
      <c r="BO7" s="677">
        <v>44.9</v>
      </c>
      <c r="BP7" s="677"/>
      <c r="BQ7" s="677"/>
      <c r="BR7" s="677"/>
      <c r="BS7" s="678">
        <v>32534</v>
      </c>
      <c r="BT7" s="678"/>
      <c r="BU7" s="678"/>
      <c r="BV7" s="678"/>
      <c r="BW7" s="678"/>
      <c r="BX7" s="678"/>
      <c r="BY7" s="678"/>
      <c r="BZ7" s="678"/>
      <c r="CA7" s="678"/>
      <c r="CB7" s="728"/>
      <c r="CD7" s="673" t="s">
        <v>234</v>
      </c>
      <c r="CE7" s="674"/>
      <c r="CF7" s="674"/>
      <c r="CG7" s="674"/>
      <c r="CH7" s="674"/>
      <c r="CI7" s="674"/>
      <c r="CJ7" s="674"/>
      <c r="CK7" s="674"/>
      <c r="CL7" s="674"/>
      <c r="CM7" s="674"/>
      <c r="CN7" s="674"/>
      <c r="CO7" s="674"/>
      <c r="CP7" s="674"/>
      <c r="CQ7" s="675"/>
      <c r="CR7" s="640">
        <v>2833473</v>
      </c>
      <c r="CS7" s="641"/>
      <c r="CT7" s="641"/>
      <c r="CU7" s="641"/>
      <c r="CV7" s="641"/>
      <c r="CW7" s="641"/>
      <c r="CX7" s="641"/>
      <c r="CY7" s="642"/>
      <c r="CZ7" s="677">
        <v>11.7</v>
      </c>
      <c r="DA7" s="677"/>
      <c r="DB7" s="677"/>
      <c r="DC7" s="677"/>
      <c r="DD7" s="646">
        <v>24372</v>
      </c>
      <c r="DE7" s="641"/>
      <c r="DF7" s="641"/>
      <c r="DG7" s="641"/>
      <c r="DH7" s="641"/>
      <c r="DI7" s="641"/>
      <c r="DJ7" s="641"/>
      <c r="DK7" s="641"/>
      <c r="DL7" s="641"/>
      <c r="DM7" s="641"/>
      <c r="DN7" s="641"/>
      <c r="DO7" s="641"/>
      <c r="DP7" s="642"/>
      <c r="DQ7" s="646">
        <v>2435287</v>
      </c>
      <c r="DR7" s="641"/>
      <c r="DS7" s="641"/>
      <c r="DT7" s="641"/>
      <c r="DU7" s="641"/>
      <c r="DV7" s="641"/>
      <c r="DW7" s="641"/>
      <c r="DX7" s="641"/>
      <c r="DY7" s="641"/>
      <c r="DZ7" s="641"/>
      <c r="EA7" s="641"/>
      <c r="EB7" s="641"/>
      <c r="EC7" s="684"/>
    </row>
    <row r="8" spans="2:143" ht="11.25" customHeight="1" x14ac:dyDescent="0.15">
      <c r="B8" s="637" t="s">
        <v>235</v>
      </c>
      <c r="C8" s="638"/>
      <c r="D8" s="638"/>
      <c r="E8" s="638"/>
      <c r="F8" s="638"/>
      <c r="G8" s="638"/>
      <c r="H8" s="638"/>
      <c r="I8" s="638"/>
      <c r="J8" s="638"/>
      <c r="K8" s="638"/>
      <c r="L8" s="638"/>
      <c r="M8" s="638"/>
      <c r="N8" s="638"/>
      <c r="O8" s="638"/>
      <c r="P8" s="638"/>
      <c r="Q8" s="639"/>
      <c r="R8" s="640">
        <v>16084</v>
      </c>
      <c r="S8" s="641"/>
      <c r="T8" s="641"/>
      <c r="U8" s="641"/>
      <c r="V8" s="641"/>
      <c r="W8" s="641"/>
      <c r="X8" s="641"/>
      <c r="Y8" s="642"/>
      <c r="Z8" s="677">
        <v>0.1</v>
      </c>
      <c r="AA8" s="677"/>
      <c r="AB8" s="677"/>
      <c r="AC8" s="677"/>
      <c r="AD8" s="678">
        <v>16084</v>
      </c>
      <c r="AE8" s="678"/>
      <c r="AF8" s="678"/>
      <c r="AG8" s="678"/>
      <c r="AH8" s="678"/>
      <c r="AI8" s="678"/>
      <c r="AJ8" s="678"/>
      <c r="AK8" s="678"/>
      <c r="AL8" s="643">
        <v>0.1</v>
      </c>
      <c r="AM8" s="644"/>
      <c r="AN8" s="644"/>
      <c r="AO8" s="679"/>
      <c r="AP8" s="637" t="s">
        <v>236</v>
      </c>
      <c r="AQ8" s="638"/>
      <c r="AR8" s="638"/>
      <c r="AS8" s="638"/>
      <c r="AT8" s="638"/>
      <c r="AU8" s="638"/>
      <c r="AV8" s="638"/>
      <c r="AW8" s="638"/>
      <c r="AX8" s="638"/>
      <c r="AY8" s="638"/>
      <c r="AZ8" s="638"/>
      <c r="BA8" s="638"/>
      <c r="BB8" s="638"/>
      <c r="BC8" s="638"/>
      <c r="BD8" s="638"/>
      <c r="BE8" s="638"/>
      <c r="BF8" s="639"/>
      <c r="BG8" s="640">
        <v>90356</v>
      </c>
      <c r="BH8" s="641"/>
      <c r="BI8" s="641"/>
      <c r="BJ8" s="641"/>
      <c r="BK8" s="641"/>
      <c r="BL8" s="641"/>
      <c r="BM8" s="641"/>
      <c r="BN8" s="642"/>
      <c r="BO8" s="677">
        <v>1.6</v>
      </c>
      <c r="BP8" s="677"/>
      <c r="BQ8" s="677"/>
      <c r="BR8" s="677"/>
      <c r="BS8" s="646" t="s">
        <v>237</v>
      </c>
      <c r="BT8" s="641"/>
      <c r="BU8" s="641"/>
      <c r="BV8" s="641"/>
      <c r="BW8" s="641"/>
      <c r="BX8" s="641"/>
      <c r="BY8" s="641"/>
      <c r="BZ8" s="641"/>
      <c r="CA8" s="641"/>
      <c r="CB8" s="684"/>
      <c r="CD8" s="673" t="s">
        <v>238</v>
      </c>
      <c r="CE8" s="674"/>
      <c r="CF8" s="674"/>
      <c r="CG8" s="674"/>
      <c r="CH8" s="674"/>
      <c r="CI8" s="674"/>
      <c r="CJ8" s="674"/>
      <c r="CK8" s="674"/>
      <c r="CL8" s="674"/>
      <c r="CM8" s="674"/>
      <c r="CN8" s="674"/>
      <c r="CO8" s="674"/>
      <c r="CP8" s="674"/>
      <c r="CQ8" s="675"/>
      <c r="CR8" s="640">
        <v>8182876</v>
      </c>
      <c r="CS8" s="641"/>
      <c r="CT8" s="641"/>
      <c r="CU8" s="641"/>
      <c r="CV8" s="641"/>
      <c r="CW8" s="641"/>
      <c r="CX8" s="641"/>
      <c r="CY8" s="642"/>
      <c r="CZ8" s="677">
        <v>33.700000000000003</v>
      </c>
      <c r="DA8" s="677"/>
      <c r="DB8" s="677"/>
      <c r="DC8" s="677"/>
      <c r="DD8" s="646">
        <v>79070</v>
      </c>
      <c r="DE8" s="641"/>
      <c r="DF8" s="641"/>
      <c r="DG8" s="641"/>
      <c r="DH8" s="641"/>
      <c r="DI8" s="641"/>
      <c r="DJ8" s="641"/>
      <c r="DK8" s="641"/>
      <c r="DL8" s="641"/>
      <c r="DM8" s="641"/>
      <c r="DN8" s="641"/>
      <c r="DO8" s="641"/>
      <c r="DP8" s="642"/>
      <c r="DQ8" s="646">
        <v>4264815</v>
      </c>
      <c r="DR8" s="641"/>
      <c r="DS8" s="641"/>
      <c r="DT8" s="641"/>
      <c r="DU8" s="641"/>
      <c r="DV8" s="641"/>
      <c r="DW8" s="641"/>
      <c r="DX8" s="641"/>
      <c r="DY8" s="641"/>
      <c r="DZ8" s="641"/>
      <c r="EA8" s="641"/>
      <c r="EB8" s="641"/>
      <c r="EC8" s="684"/>
    </row>
    <row r="9" spans="2:143" ht="11.25" customHeight="1" x14ac:dyDescent="0.15">
      <c r="B9" s="637" t="s">
        <v>239</v>
      </c>
      <c r="C9" s="638"/>
      <c r="D9" s="638"/>
      <c r="E9" s="638"/>
      <c r="F9" s="638"/>
      <c r="G9" s="638"/>
      <c r="H9" s="638"/>
      <c r="I9" s="638"/>
      <c r="J9" s="638"/>
      <c r="K9" s="638"/>
      <c r="L9" s="638"/>
      <c r="M9" s="638"/>
      <c r="N9" s="638"/>
      <c r="O9" s="638"/>
      <c r="P9" s="638"/>
      <c r="Q9" s="639"/>
      <c r="R9" s="640">
        <v>9868</v>
      </c>
      <c r="S9" s="641"/>
      <c r="T9" s="641"/>
      <c r="U9" s="641"/>
      <c r="V9" s="641"/>
      <c r="W9" s="641"/>
      <c r="X9" s="641"/>
      <c r="Y9" s="642"/>
      <c r="Z9" s="677">
        <v>0</v>
      </c>
      <c r="AA9" s="677"/>
      <c r="AB9" s="677"/>
      <c r="AC9" s="677"/>
      <c r="AD9" s="678">
        <v>9868</v>
      </c>
      <c r="AE9" s="678"/>
      <c r="AF9" s="678"/>
      <c r="AG9" s="678"/>
      <c r="AH9" s="678"/>
      <c r="AI9" s="678"/>
      <c r="AJ9" s="678"/>
      <c r="AK9" s="678"/>
      <c r="AL9" s="643">
        <v>0.1</v>
      </c>
      <c r="AM9" s="644"/>
      <c r="AN9" s="644"/>
      <c r="AO9" s="679"/>
      <c r="AP9" s="637" t="s">
        <v>240</v>
      </c>
      <c r="AQ9" s="638"/>
      <c r="AR9" s="638"/>
      <c r="AS9" s="638"/>
      <c r="AT9" s="638"/>
      <c r="AU9" s="638"/>
      <c r="AV9" s="638"/>
      <c r="AW9" s="638"/>
      <c r="AX9" s="638"/>
      <c r="AY9" s="638"/>
      <c r="AZ9" s="638"/>
      <c r="BA9" s="638"/>
      <c r="BB9" s="638"/>
      <c r="BC9" s="638"/>
      <c r="BD9" s="638"/>
      <c r="BE9" s="638"/>
      <c r="BF9" s="639"/>
      <c r="BG9" s="640">
        <v>2219035</v>
      </c>
      <c r="BH9" s="641"/>
      <c r="BI9" s="641"/>
      <c r="BJ9" s="641"/>
      <c r="BK9" s="641"/>
      <c r="BL9" s="641"/>
      <c r="BM9" s="641"/>
      <c r="BN9" s="642"/>
      <c r="BO9" s="677">
        <v>38.200000000000003</v>
      </c>
      <c r="BP9" s="677"/>
      <c r="BQ9" s="677"/>
      <c r="BR9" s="677"/>
      <c r="BS9" s="646" t="s">
        <v>237</v>
      </c>
      <c r="BT9" s="641"/>
      <c r="BU9" s="641"/>
      <c r="BV9" s="641"/>
      <c r="BW9" s="641"/>
      <c r="BX9" s="641"/>
      <c r="BY9" s="641"/>
      <c r="BZ9" s="641"/>
      <c r="CA9" s="641"/>
      <c r="CB9" s="684"/>
      <c r="CD9" s="673" t="s">
        <v>241</v>
      </c>
      <c r="CE9" s="674"/>
      <c r="CF9" s="674"/>
      <c r="CG9" s="674"/>
      <c r="CH9" s="674"/>
      <c r="CI9" s="674"/>
      <c r="CJ9" s="674"/>
      <c r="CK9" s="674"/>
      <c r="CL9" s="674"/>
      <c r="CM9" s="674"/>
      <c r="CN9" s="674"/>
      <c r="CO9" s="674"/>
      <c r="CP9" s="674"/>
      <c r="CQ9" s="675"/>
      <c r="CR9" s="640">
        <v>1651979</v>
      </c>
      <c r="CS9" s="641"/>
      <c r="CT9" s="641"/>
      <c r="CU9" s="641"/>
      <c r="CV9" s="641"/>
      <c r="CW9" s="641"/>
      <c r="CX9" s="641"/>
      <c r="CY9" s="642"/>
      <c r="CZ9" s="677">
        <v>6.8</v>
      </c>
      <c r="DA9" s="677"/>
      <c r="DB9" s="677"/>
      <c r="DC9" s="677"/>
      <c r="DD9" s="646">
        <v>51313</v>
      </c>
      <c r="DE9" s="641"/>
      <c r="DF9" s="641"/>
      <c r="DG9" s="641"/>
      <c r="DH9" s="641"/>
      <c r="DI9" s="641"/>
      <c r="DJ9" s="641"/>
      <c r="DK9" s="641"/>
      <c r="DL9" s="641"/>
      <c r="DM9" s="641"/>
      <c r="DN9" s="641"/>
      <c r="DO9" s="641"/>
      <c r="DP9" s="642"/>
      <c r="DQ9" s="646">
        <v>1406662</v>
      </c>
      <c r="DR9" s="641"/>
      <c r="DS9" s="641"/>
      <c r="DT9" s="641"/>
      <c r="DU9" s="641"/>
      <c r="DV9" s="641"/>
      <c r="DW9" s="641"/>
      <c r="DX9" s="641"/>
      <c r="DY9" s="641"/>
      <c r="DZ9" s="641"/>
      <c r="EA9" s="641"/>
      <c r="EB9" s="641"/>
      <c r="EC9" s="684"/>
    </row>
    <row r="10" spans="2:143" ht="11.25" customHeight="1" x14ac:dyDescent="0.15">
      <c r="B10" s="637" t="s">
        <v>242</v>
      </c>
      <c r="C10" s="638"/>
      <c r="D10" s="638"/>
      <c r="E10" s="638"/>
      <c r="F10" s="638"/>
      <c r="G10" s="638"/>
      <c r="H10" s="638"/>
      <c r="I10" s="638"/>
      <c r="J10" s="638"/>
      <c r="K10" s="638"/>
      <c r="L10" s="638"/>
      <c r="M10" s="638"/>
      <c r="N10" s="638"/>
      <c r="O10" s="638"/>
      <c r="P10" s="638"/>
      <c r="Q10" s="639"/>
      <c r="R10" s="640" t="s">
        <v>126</v>
      </c>
      <c r="S10" s="641"/>
      <c r="T10" s="641"/>
      <c r="U10" s="641"/>
      <c r="V10" s="641"/>
      <c r="W10" s="641"/>
      <c r="X10" s="641"/>
      <c r="Y10" s="642"/>
      <c r="Z10" s="677" t="s">
        <v>126</v>
      </c>
      <c r="AA10" s="677"/>
      <c r="AB10" s="677"/>
      <c r="AC10" s="677"/>
      <c r="AD10" s="678" t="s">
        <v>126</v>
      </c>
      <c r="AE10" s="678"/>
      <c r="AF10" s="678"/>
      <c r="AG10" s="678"/>
      <c r="AH10" s="678"/>
      <c r="AI10" s="678"/>
      <c r="AJ10" s="678"/>
      <c r="AK10" s="678"/>
      <c r="AL10" s="643" t="s">
        <v>126</v>
      </c>
      <c r="AM10" s="644"/>
      <c r="AN10" s="644"/>
      <c r="AO10" s="679"/>
      <c r="AP10" s="637" t="s">
        <v>243</v>
      </c>
      <c r="AQ10" s="638"/>
      <c r="AR10" s="638"/>
      <c r="AS10" s="638"/>
      <c r="AT10" s="638"/>
      <c r="AU10" s="638"/>
      <c r="AV10" s="638"/>
      <c r="AW10" s="638"/>
      <c r="AX10" s="638"/>
      <c r="AY10" s="638"/>
      <c r="AZ10" s="638"/>
      <c r="BA10" s="638"/>
      <c r="BB10" s="638"/>
      <c r="BC10" s="638"/>
      <c r="BD10" s="638"/>
      <c r="BE10" s="638"/>
      <c r="BF10" s="639"/>
      <c r="BG10" s="640">
        <v>135904</v>
      </c>
      <c r="BH10" s="641"/>
      <c r="BI10" s="641"/>
      <c r="BJ10" s="641"/>
      <c r="BK10" s="641"/>
      <c r="BL10" s="641"/>
      <c r="BM10" s="641"/>
      <c r="BN10" s="642"/>
      <c r="BO10" s="677">
        <v>2.2999999999999998</v>
      </c>
      <c r="BP10" s="677"/>
      <c r="BQ10" s="677"/>
      <c r="BR10" s="677"/>
      <c r="BS10" s="646" t="s">
        <v>176</v>
      </c>
      <c r="BT10" s="641"/>
      <c r="BU10" s="641"/>
      <c r="BV10" s="641"/>
      <c r="BW10" s="641"/>
      <c r="BX10" s="641"/>
      <c r="BY10" s="641"/>
      <c r="BZ10" s="641"/>
      <c r="CA10" s="641"/>
      <c r="CB10" s="684"/>
      <c r="CD10" s="673" t="s">
        <v>244</v>
      </c>
      <c r="CE10" s="674"/>
      <c r="CF10" s="674"/>
      <c r="CG10" s="674"/>
      <c r="CH10" s="674"/>
      <c r="CI10" s="674"/>
      <c r="CJ10" s="674"/>
      <c r="CK10" s="674"/>
      <c r="CL10" s="674"/>
      <c r="CM10" s="674"/>
      <c r="CN10" s="674"/>
      <c r="CO10" s="674"/>
      <c r="CP10" s="674"/>
      <c r="CQ10" s="675"/>
      <c r="CR10" s="640">
        <v>75170</v>
      </c>
      <c r="CS10" s="641"/>
      <c r="CT10" s="641"/>
      <c r="CU10" s="641"/>
      <c r="CV10" s="641"/>
      <c r="CW10" s="641"/>
      <c r="CX10" s="641"/>
      <c r="CY10" s="642"/>
      <c r="CZ10" s="677">
        <v>0.3</v>
      </c>
      <c r="DA10" s="677"/>
      <c r="DB10" s="677"/>
      <c r="DC10" s="677"/>
      <c r="DD10" s="646" t="s">
        <v>126</v>
      </c>
      <c r="DE10" s="641"/>
      <c r="DF10" s="641"/>
      <c r="DG10" s="641"/>
      <c r="DH10" s="641"/>
      <c r="DI10" s="641"/>
      <c r="DJ10" s="641"/>
      <c r="DK10" s="641"/>
      <c r="DL10" s="641"/>
      <c r="DM10" s="641"/>
      <c r="DN10" s="641"/>
      <c r="DO10" s="641"/>
      <c r="DP10" s="642"/>
      <c r="DQ10" s="646">
        <v>10170</v>
      </c>
      <c r="DR10" s="641"/>
      <c r="DS10" s="641"/>
      <c r="DT10" s="641"/>
      <c r="DU10" s="641"/>
      <c r="DV10" s="641"/>
      <c r="DW10" s="641"/>
      <c r="DX10" s="641"/>
      <c r="DY10" s="641"/>
      <c r="DZ10" s="641"/>
      <c r="EA10" s="641"/>
      <c r="EB10" s="641"/>
      <c r="EC10" s="684"/>
    </row>
    <row r="11" spans="2:143" ht="11.25" customHeight="1" x14ac:dyDescent="0.15">
      <c r="B11" s="637" t="s">
        <v>245</v>
      </c>
      <c r="C11" s="638"/>
      <c r="D11" s="638"/>
      <c r="E11" s="638"/>
      <c r="F11" s="638"/>
      <c r="G11" s="638"/>
      <c r="H11" s="638"/>
      <c r="I11" s="638"/>
      <c r="J11" s="638"/>
      <c r="K11" s="638"/>
      <c r="L11" s="638"/>
      <c r="M11" s="638"/>
      <c r="N11" s="638"/>
      <c r="O11" s="638"/>
      <c r="P11" s="638"/>
      <c r="Q11" s="639"/>
      <c r="R11" s="640">
        <v>947341</v>
      </c>
      <c r="S11" s="641"/>
      <c r="T11" s="641"/>
      <c r="U11" s="641"/>
      <c r="V11" s="641"/>
      <c r="W11" s="641"/>
      <c r="X11" s="641"/>
      <c r="Y11" s="642"/>
      <c r="Z11" s="643">
        <v>3.6</v>
      </c>
      <c r="AA11" s="644"/>
      <c r="AB11" s="644"/>
      <c r="AC11" s="645"/>
      <c r="AD11" s="646">
        <v>947341</v>
      </c>
      <c r="AE11" s="641"/>
      <c r="AF11" s="641"/>
      <c r="AG11" s="641"/>
      <c r="AH11" s="641"/>
      <c r="AI11" s="641"/>
      <c r="AJ11" s="641"/>
      <c r="AK11" s="642"/>
      <c r="AL11" s="643">
        <v>8.1</v>
      </c>
      <c r="AM11" s="644"/>
      <c r="AN11" s="644"/>
      <c r="AO11" s="679"/>
      <c r="AP11" s="637" t="s">
        <v>246</v>
      </c>
      <c r="AQ11" s="638"/>
      <c r="AR11" s="638"/>
      <c r="AS11" s="638"/>
      <c r="AT11" s="638"/>
      <c r="AU11" s="638"/>
      <c r="AV11" s="638"/>
      <c r="AW11" s="638"/>
      <c r="AX11" s="638"/>
      <c r="AY11" s="638"/>
      <c r="AZ11" s="638"/>
      <c r="BA11" s="638"/>
      <c r="BB11" s="638"/>
      <c r="BC11" s="638"/>
      <c r="BD11" s="638"/>
      <c r="BE11" s="638"/>
      <c r="BF11" s="639"/>
      <c r="BG11" s="640">
        <v>164337</v>
      </c>
      <c r="BH11" s="641"/>
      <c r="BI11" s="641"/>
      <c r="BJ11" s="641"/>
      <c r="BK11" s="641"/>
      <c r="BL11" s="641"/>
      <c r="BM11" s="641"/>
      <c r="BN11" s="642"/>
      <c r="BO11" s="677">
        <v>2.8</v>
      </c>
      <c r="BP11" s="677"/>
      <c r="BQ11" s="677"/>
      <c r="BR11" s="677"/>
      <c r="BS11" s="646">
        <v>32534</v>
      </c>
      <c r="BT11" s="641"/>
      <c r="BU11" s="641"/>
      <c r="BV11" s="641"/>
      <c r="BW11" s="641"/>
      <c r="BX11" s="641"/>
      <c r="BY11" s="641"/>
      <c r="BZ11" s="641"/>
      <c r="CA11" s="641"/>
      <c r="CB11" s="684"/>
      <c r="CD11" s="673" t="s">
        <v>247</v>
      </c>
      <c r="CE11" s="674"/>
      <c r="CF11" s="674"/>
      <c r="CG11" s="674"/>
      <c r="CH11" s="674"/>
      <c r="CI11" s="674"/>
      <c r="CJ11" s="674"/>
      <c r="CK11" s="674"/>
      <c r="CL11" s="674"/>
      <c r="CM11" s="674"/>
      <c r="CN11" s="674"/>
      <c r="CO11" s="674"/>
      <c r="CP11" s="674"/>
      <c r="CQ11" s="675"/>
      <c r="CR11" s="640">
        <v>937914</v>
      </c>
      <c r="CS11" s="641"/>
      <c r="CT11" s="641"/>
      <c r="CU11" s="641"/>
      <c r="CV11" s="641"/>
      <c r="CW11" s="641"/>
      <c r="CX11" s="641"/>
      <c r="CY11" s="642"/>
      <c r="CZ11" s="677">
        <v>3.9</v>
      </c>
      <c r="DA11" s="677"/>
      <c r="DB11" s="677"/>
      <c r="DC11" s="677"/>
      <c r="DD11" s="646">
        <v>597648</v>
      </c>
      <c r="DE11" s="641"/>
      <c r="DF11" s="641"/>
      <c r="DG11" s="641"/>
      <c r="DH11" s="641"/>
      <c r="DI11" s="641"/>
      <c r="DJ11" s="641"/>
      <c r="DK11" s="641"/>
      <c r="DL11" s="641"/>
      <c r="DM11" s="641"/>
      <c r="DN11" s="641"/>
      <c r="DO11" s="641"/>
      <c r="DP11" s="642"/>
      <c r="DQ11" s="646">
        <v>214182</v>
      </c>
      <c r="DR11" s="641"/>
      <c r="DS11" s="641"/>
      <c r="DT11" s="641"/>
      <c r="DU11" s="641"/>
      <c r="DV11" s="641"/>
      <c r="DW11" s="641"/>
      <c r="DX11" s="641"/>
      <c r="DY11" s="641"/>
      <c r="DZ11" s="641"/>
      <c r="EA11" s="641"/>
      <c r="EB11" s="641"/>
      <c r="EC11" s="684"/>
    </row>
    <row r="12" spans="2:143" ht="11.25" customHeight="1" x14ac:dyDescent="0.15">
      <c r="B12" s="637" t="s">
        <v>248</v>
      </c>
      <c r="C12" s="638"/>
      <c r="D12" s="638"/>
      <c r="E12" s="638"/>
      <c r="F12" s="638"/>
      <c r="G12" s="638"/>
      <c r="H12" s="638"/>
      <c r="I12" s="638"/>
      <c r="J12" s="638"/>
      <c r="K12" s="638"/>
      <c r="L12" s="638"/>
      <c r="M12" s="638"/>
      <c r="N12" s="638"/>
      <c r="O12" s="638"/>
      <c r="P12" s="638"/>
      <c r="Q12" s="639"/>
      <c r="R12" s="640">
        <v>3493</v>
      </c>
      <c r="S12" s="641"/>
      <c r="T12" s="641"/>
      <c r="U12" s="641"/>
      <c r="V12" s="641"/>
      <c r="W12" s="641"/>
      <c r="X12" s="641"/>
      <c r="Y12" s="642"/>
      <c r="Z12" s="677">
        <v>0</v>
      </c>
      <c r="AA12" s="677"/>
      <c r="AB12" s="677"/>
      <c r="AC12" s="677"/>
      <c r="AD12" s="678">
        <v>3493</v>
      </c>
      <c r="AE12" s="678"/>
      <c r="AF12" s="678"/>
      <c r="AG12" s="678"/>
      <c r="AH12" s="678"/>
      <c r="AI12" s="678"/>
      <c r="AJ12" s="678"/>
      <c r="AK12" s="678"/>
      <c r="AL12" s="643">
        <v>0</v>
      </c>
      <c r="AM12" s="644"/>
      <c r="AN12" s="644"/>
      <c r="AO12" s="679"/>
      <c r="AP12" s="637" t="s">
        <v>249</v>
      </c>
      <c r="AQ12" s="638"/>
      <c r="AR12" s="638"/>
      <c r="AS12" s="638"/>
      <c r="AT12" s="638"/>
      <c r="AU12" s="638"/>
      <c r="AV12" s="638"/>
      <c r="AW12" s="638"/>
      <c r="AX12" s="638"/>
      <c r="AY12" s="638"/>
      <c r="AZ12" s="638"/>
      <c r="BA12" s="638"/>
      <c r="BB12" s="638"/>
      <c r="BC12" s="638"/>
      <c r="BD12" s="638"/>
      <c r="BE12" s="638"/>
      <c r="BF12" s="639"/>
      <c r="BG12" s="640">
        <v>2218631</v>
      </c>
      <c r="BH12" s="641"/>
      <c r="BI12" s="641"/>
      <c r="BJ12" s="641"/>
      <c r="BK12" s="641"/>
      <c r="BL12" s="641"/>
      <c r="BM12" s="641"/>
      <c r="BN12" s="642"/>
      <c r="BO12" s="677">
        <v>38.200000000000003</v>
      </c>
      <c r="BP12" s="677"/>
      <c r="BQ12" s="677"/>
      <c r="BR12" s="677"/>
      <c r="BS12" s="646" t="s">
        <v>126</v>
      </c>
      <c r="BT12" s="641"/>
      <c r="BU12" s="641"/>
      <c r="BV12" s="641"/>
      <c r="BW12" s="641"/>
      <c r="BX12" s="641"/>
      <c r="BY12" s="641"/>
      <c r="BZ12" s="641"/>
      <c r="CA12" s="641"/>
      <c r="CB12" s="684"/>
      <c r="CD12" s="673" t="s">
        <v>250</v>
      </c>
      <c r="CE12" s="674"/>
      <c r="CF12" s="674"/>
      <c r="CG12" s="674"/>
      <c r="CH12" s="674"/>
      <c r="CI12" s="674"/>
      <c r="CJ12" s="674"/>
      <c r="CK12" s="674"/>
      <c r="CL12" s="674"/>
      <c r="CM12" s="674"/>
      <c r="CN12" s="674"/>
      <c r="CO12" s="674"/>
      <c r="CP12" s="674"/>
      <c r="CQ12" s="675"/>
      <c r="CR12" s="640">
        <v>894831</v>
      </c>
      <c r="CS12" s="641"/>
      <c r="CT12" s="641"/>
      <c r="CU12" s="641"/>
      <c r="CV12" s="641"/>
      <c r="CW12" s="641"/>
      <c r="CX12" s="641"/>
      <c r="CY12" s="642"/>
      <c r="CZ12" s="677">
        <v>3.7</v>
      </c>
      <c r="DA12" s="677"/>
      <c r="DB12" s="677"/>
      <c r="DC12" s="677"/>
      <c r="DD12" s="646">
        <v>194000</v>
      </c>
      <c r="DE12" s="641"/>
      <c r="DF12" s="641"/>
      <c r="DG12" s="641"/>
      <c r="DH12" s="641"/>
      <c r="DI12" s="641"/>
      <c r="DJ12" s="641"/>
      <c r="DK12" s="641"/>
      <c r="DL12" s="641"/>
      <c r="DM12" s="641"/>
      <c r="DN12" s="641"/>
      <c r="DO12" s="641"/>
      <c r="DP12" s="642"/>
      <c r="DQ12" s="646">
        <v>288278</v>
      </c>
      <c r="DR12" s="641"/>
      <c r="DS12" s="641"/>
      <c r="DT12" s="641"/>
      <c r="DU12" s="641"/>
      <c r="DV12" s="641"/>
      <c r="DW12" s="641"/>
      <c r="DX12" s="641"/>
      <c r="DY12" s="641"/>
      <c r="DZ12" s="641"/>
      <c r="EA12" s="641"/>
      <c r="EB12" s="641"/>
      <c r="EC12" s="684"/>
    </row>
    <row r="13" spans="2:143" ht="11.25" customHeight="1" x14ac:dyDescent="0.15">
      <c r="B13" s="637" t="s">
        <v>251</v>
      </c>
      <c r="C13" s="638"/>
      <c r="D13" s="638"/>
      <c r="E13" s="638"/>
      <c r="F13" s="638"/>
      <c r="G13" s="638"/>
      <c r="H13" s="638"/>
      <c r="I13" s="638"/>
      <c r="J13" s="638"/>
      <c r="K13" s="638"/>
      <c r="L13" s="638"/>
      <c r="M13" s="638"/>
      <c r="N13" s="638"/>
      <c r="O13" s="638"/>
      <c r="P13" s="638"/>
      <c r="Q13" s="639"/>
      <c r="R13" s="640" t="s">
        <v>126</v>
      </c>
      <c r="S13" s="641"/>
      <c r="T13" s="641"/>
      <c r="U13" s="641"/>
      <c r="V13" s="641"/>
      <c r="W13" s="641"/>
      <c r="X13" s="641"/>
      <c r="Y13" s="642"/>
      <c r="Z13" s="677" t="s">
        <v>237</v>
      </c>
      <c r="AA13" s="677"/>
      <c r="AB13" s="677"/>
      <c r="AC13" s="677"/>
      <c r="AD13" s="678" t="s">
        <v>237</v>
      </c>
      <c r="AE13" s="678"/>
      <c r="AF13" s="678"/>
      <c r="AG13" s="678"/>
      <c r="AH13" s="678"/>
      <c r="AI13" s="678"/>
      <c r="AJ13" s="678"/>
      <c r="AK13" s="678"/>
      <c r="AL13" s="643" t="s">
        <v>237</v>
      </c>
      <c r="AM13" s="644"/>
      <c r="AN13" s="644"/>
      <c r="AO13" s="679"/>
      <c r="AP13" s="637" t="s">
        <v>252</v>
      </c>
      <c r="AQ13" s="638"/>
      <c r="AR13" s="638"/>
      <c r="AS13" s="638"/>
      <c r="AT13" s="638"/>
      <c r="AU13" s="638"/>
      <c r="AV13" s="638"/>
      <c r="AW13" s="638"/>
      <c r="AX13" s="638"/>
      <c r="AY13" s="638"/>
      <c r="AZ13" s="638"/>
      <c r="BA13" s="638"/>
      <c r="BB13" s="638"/>
      <c r="BC13" s="638"/>
      <c r="BD13" s="638"/>
      <c r="BE13" s="638"/>
      <c r="BF13" s="639"/>
      <c r="BG13" s="640">
        <v>2207079</v>
      </c>
      <c r="BH13" s="641"/>
      <c r="BI13" s="641"/>
      <c r="BJ13" s="641"/>
      <c r="BK13" s="641"/>
      <c r="BL13" s="641"/>
      <c r="BM13" s="641"/>
      <c r="BN13" s="642"/>
      <c r="BO13" s="677">
        <v>38</v>
      </c>
      <c r="BP13" s="677"/>
      <c r="BQ13" s="677"/>
      <c r="BR13" s="677"/>
      <c r="BS13" s="646" t="s">
        <v>237</v>
      </c>
      <c r="BT13" s="641"/>
      <c r="BU13" s="641"/>
      <c r="BV13" s="641"/>
      <c r="BW13" s="641"/>
      <c r="BX13" s="641"/>
      <c r="BY13" s="641"/>
      <c r="BZ13" s="641"/>
      <c r="CA13" s="641"/>
      <c r="CB13" s="684"/>
      <c r="CD13" s="673" t="s">
        <v>253</v>
      </c>
      <c r="CE13" s="674"/>
      <c r="CF13" s="674"/>
      <c r="CG13" s="674"/>
      <c r="CH13" s="674"/>
      <c r="CI13" s="674"/>
      <c r="CJ13" s="674"/>
      <c r="CK13" s="674"/>
      <c r="CL13" s="674"/>
      <c r="CM13" s="674"/>
      <c r="CN13" s="674"/>
      <c r="CO13" s="674"/>
      <c r="CP13" s="674"/>
      <c r="CQ13" s="675"/>
      <c r="CR13" s="640">
        <v>3685008</v>
      </c>
      <c r="CS13" s="641"/>
      <c r="CT13" s="641"/>
      <c r="CU13" s="641"/>
      <c r="CV13" s="641"/>
      <c r="CW13" s="641"/>
      <c r="CX13" s="641"/>
      <c r="CY13" s="642"/>
      <c r="CZ13" s="677">
        <v>15.2</v>
      </c>
      <c r="DA13" s="677"/>
      <c r="DB13" s="677"/>
      <c r="DC13" s="677"/>
      <c r="DD13" s="646">
        <v>783570</v>
      </c>
      <c r="DE13" s="641"/>
      <c r="DF13" s="641"/>
      <c r="DG13" s="641"/>
      <c r="DH13" s="641"/>
      <c r="DI13" s="641"/>
      <c r="DJ13" s="641"/>
      <c r="DK13" s="641"/>
      <c r="DL13" s="641"/>
      <c r="DM13" s="641"/>
      <c r="DN13" s="641"/>
      <c r="DO13" s="641"/>
      <c r="DP13" s="642"/>
      <c r="DQ13" s="646">
        <v>2408449</v>
      </c>
      <c r="DR13" s="641"/>
      <c r="DS13" s="641"/>
      <c r="DT13" s="641"/>
      <c r="DU13" s="641"/>
      <c r="DV13" s="641"/>
      <c r="DW13" s="641"/>
      <c r="DX13" s="641"/>
      <c r="DY13" s="641"/>
      <c r="DZ13" s="641"/>
      <c r="EA13" s="641"/>
      <c r="EB13" s="641"/>
      <c r="EC13" s="684"/>
    </row>
    <row r="14" spans="2:143" ht="11.25" customHeight="1" x14ac:dyDescent="0.15">
      <c r="B14" s="637" t="s">
        <v>254</v>
      </c>
      <c r="C14" s="638"/>
      <c r="D14" s="638"/>
      <c r="E14" s="638"/>
      <c r="F14" s="638"/>
      <c r="G14" s="638"/>
      <c r="H14" s="638"/>
      <c r="I14" s="638"/>
      <c r="J14" s="638"/>
      <c r="K14" s="638"/>
      <c r="L14" s="638"/>
      <c r="M14" s="638"/>
      <c r="N14" s="638"/>
      <c r="O14" s="638"/>
      <c r="P14" s="638"/>
      <c r="Q14" s="639"/>
      <c r="R14" s="640">
        <v>18355</v>
      </c>
      <c r="S14" s="641"/>
      <c r="T14" s="641"/>
      <c r="U14" s="641"/>
      <c r="V14" s="641"/>
      <c r="W14" s="641"/>
      <c r="X14" s="641"/>
      <c r="Y14" s="642"/>
      <c r="Z14" s="677">
        <v>0.1</v>
      </c>
      <c r="AA14" s="677"/>
      <c r="AB14" s="677"/>
      <c r="AC14" s="677"/>
      <c r="AD14" s="678">
        <v>18355</v>
      </c>
      <c r="AE14" s="678"/>
      <c r="AF14" s="678"/>
      <c r="AG14" s="678"/>
      <c r="AH14" s="678"/>
      <c r="AI14" s="678"/>
      <c r="AJ14" s="678"/>
      <c r="AK14" s="678"/>
      <c r="AL14" s="643">
        <v>0.2</v>
      </c>
      <c r="AM14" s="644"/>
      <c r="AN14" s="644"/>
      <c r="AO14" s="679"/>
      <c r="AP14" s="637" t="s">
        <v>255</v>
      </c>
      <c r="AQ14" s="638"/>
      <c r="AR14" s="638"/>
      <c r="AS14" s="638"/>
      <c r="AT14" s="638"/>
      <c r="AU14" s="638"/>
      <c r="AV14" s="638"/>
      <c r="AW14" s="638"/>
      <c r="AX14" s="638"/>
      <c r="AY14" s="638"/>
      <c r="AZ14" s="638"/>
      <c r="BA14" s="638"/>
      <c r="BB14" s="638"/>
      <c r="BC14" s="638"/>
      <c r="BD14" s="638"/>
      <c r="BE14" s="638"/>
      <c r="BF14" s="639"/>
      <c r="BG14" s="640">
        <v>124810</v>
      </c>
      <c r="BH14" s="641"/>
      <c r="BI14" s="641"/>
      <c r="BJ14" s="641"/>
      <c r="BK14" s="641"/>
      <c r="BL14" s="641"/>
      <c r="BM14" s="641"/>
      <c r="BN14" s="642"/>
      <c r="BO14" s="677">
        <v>2.1</v>
      </c>
      <c r="BP14" s="677"/>
      <c r="BQ14" s="677"/>
      <c r="BR14" s="677"/>
      <c r="BS14" s="646" t="s">
        <v>237</v>
      </c>
      <c r="BT14" s="641"/>
      <c r="BU14" s="641"/>
      <c r="BV14" s="641"/>
      <c r="BW14" s="641"/>
      <c r="BX14" s="641"/>
      <c r="BY14" s="641"/>
      <c r="BZ14" s="641"/>
      <c r="CA14" s="641"/>
      <c r="CB14" s="684"/>
      <c r="CD14" s="673" t="s">
        <v>256</v>
      </c>
      <c r="CE14" s="674"/>
      <c r="CF14" s="674"/>
      <c r="CG14" s="674"/>
      <c r="CH14" s="674"/>
      <c r="CI14" s="674"/>
      <c r="CJ14" s="674"/>
      <c r="CK14" s="674"/>
      <c r="CL14" s="674"/>
      <c r="CM14" s="674"/>
      <c r="CN14" s="674"/>
      <c r="CO14" s="674"/>
      <c r="CP14" s="674"/>
      <c r="CQ14" s="675"/>
      <c r="CR14" s="640">
        <v>718331</v>
      </c>
      <c r="CS14" s="641"/>
      <c r="CT14" s="641"/>
      <c r="CU14" s="641"/>
      <c r="CV14" s="641"/>
      <c r="CW14" s="641"/>
      <c r="CX14" s="641"/>
      <c r="CY14" s="642"/>
      <c r="CZ14" s="677">
        <v>3</v>
      </c>
      <c r="DA14" s="677"/>
      <c r="DB14" s="677"/>
      <c r="DC14" s="677"/>
      <c r="DD14" s="646">
        <v>39017</v>
      </c>
      <c r="DE14" s="641"/>
      <c r="DF14" s="641"/>
      <c r="DG14" s="641"/>
      <c r="DH14" s="641"/>
      <c r="DI14" s="641"/>
      <c r="DJ14" s="641"/>
      <c r="DK14" s="641"/>
      <c r="DL14" s="641"/>
      <c r="DM14" s="641"/>
      <c r="DN14" s="641"/>
      <c r="DO14" s="641"/>
      <c r="DP14" s="642"/>
      <c r="DQ14" s="646">
        <v>690604</v>
      </c>
      <c r="DR14" s="641"/>
      <c r="DS14" s="641"/>
      <c r="DT14" s="641"/>
      <c r="DU14" s="641"/>
      <c r="DV14" s="641"/>
      <c r="DW14" s="641"/>
      <c r="DX14" s="641"/>
      <c r="DY14" s="641"/>
      <c r="DZ14" s="641"/>
      <c r="EA14" s="641"/>
      <c r="EB14" s="641"/>
      <c r="EC14" s="684"/>
    </row>
    <row r="15" spans="2:143" ht="11.25" customHeight="1" x14ac:dyDescent="0.15">
      <c r="B15" s="637" t="s">
        <v>257</v>
      </c>
      <c r="C15" s="638"/>
      <c r="D15" s="638"/>
      <c r="E15" s="638"/>
      <c r="F15" s="638"/>
      <c r="G15" s="638"/>
      <c r="H15" s="638"/>
      <c r="I15" s="638"/>
      <c r="J15" s="638"/>
      <c r="K15" s="638"/>
      <c r="L15" s="638"/>
      <c r="M15" s="638"/>
      <c r="N15" s="638"/>
      <c r="O15" s="638"/>
      <c r="P15" s="638"/>
      <c r="Q15" s="639"/>
      <c r="R15" s="640" t="s">
        <v>126</v>
      </c>
      <c r="S15" s="641"/>
      <c r="T15" s="641"/>
      <c r="U15" s="641"/>
      <c r="V15" s="641"/>
      <c r="W15" s="641"/>
      <c r="X15" s="641"/>
      <c r="Y15" s="642"/>
      <c r="Z15" s="677" t="s">
        <v>126</v>
      </c>
      <c r="AA15" s="677"/>
      <c r="AB15" s="677"/>
      <c r="AC15" s="677"/>
      <c r="AD15" s="678" t="s">
        <v>126</v>
      </c>
      <c r="AE15" s="678"/>
      <c r="AF15" s="678"/>
      <c r="AG15" s="678"/>
      <c r="AH15" s="678"/>
      <c r="AI15" s="678"/>
      <c r="AJ15" s="678"/>
      <c r="AK15" s="678"/>
      <c r="AL15" s="643" t="s">
        <v>126</v>
      </c>
      <c r="AM15" s="644"/>
      <c r="AN15" s="644"/>
      <c r="AO15" s="679"/>
      <c r="AP15" s="637" t="s">
        <v>258</v>
      </c>
      <c r="AQ15" s="638"/>
      <c r="AR15" s="638"/>
      <c r="AS15" s="638"/>
      <c r="AT15" s="638"/>
      <c r="AU15" s="638"/>
      <c r="AV15" s="638"/>
      <c r="AW15" s="638"/>
      <c r="AX15" s="638"/>
      <c r="AY15" s="638"/>
      <c r="AZ15" s="638"/>
      <c r="BA15" s="638"/>
      <c r="BB15" s="638"/>
      <c r="BC15" s="638"/>
      <c r="BD15" s="638"/>
      <c r="BE15" s="638"/>
      <c r="BF15" s="639"/>
      <c r="BG15" s="640">
        <v>393323</v>
      </c>
      <c r="BH15" s="641"/>
      <c r="BI15" s="641"/>
      <c r="BJ15" s="641"/>
      <c r="BK15" s="641"/>
      <c r="BL15" s="641"/>
      <c r="BM15" s="641"/>
      <c r="BN15" s="642"/>
      <c r="BO15" s="677">
        <v>6.8</v>
      </c>
      <c r="BP15" s="677"/>
      <c r="BQ15" s="677"/>
      <c r="BR15" s="677"/>
      <c r="BS15" s="646" t="s">
        <v>237</v>
      </c>
      <c r="BT15" s="641"/>
      <c r="BU15" s="641"/>
      <c r="BV15" s="641"/>
      <c r="BW15" s="641"/>
      <c r="BX15" s="641"/>
      <c r="BY15" s="641"/>
      <c r="BZ15" s="641"/>
      <c r="CA15" s="641"/>
      <c r="CB15" s="684"/>
      <c r="CD15" s="673" t="s">
        <v>259</v>
      </c>
      <c r="CE15" s="674"/>
      <c r="CF15" s="674"/>
      <c r="CG15" s="674"/>
      <c r="CH15" s="674"/>
      <c r="CI15" s="674"/>
      <c r="CJ15" s="674"/>
      <c r="CK15" s="674"/>
      <c r="CL15" s="674"/>
      <c r="CM15" s="674"/>
      <c r="CN15" s="674"/>
      <c r="CO15" s="674"/>
      <c r="CP15" s="674"/>
      <c r="CQ15" s="675"/>
      <c r="CR15" s="640">
        <v>2217598</v>
      </c>
      <c r="CS15" s="641"/>
      <c r="CT15" s="641"/>
      <c r="CU15" s="641"/>
      <c r="CV15" s="641"/>
      <c r="CW15" s="641"/>
      <c r="CX15" s="641"/>
      <c r="CY15" s="642"/>
      <c r="CZ15" s="677">
        <v>9.1</v>
      </c>
      <c r="DA15" s="677"/>
      <c r="DB15" s="677"/>
      <c r="DC15" s="677"/>
      <c r="DD15" s="646">
        <v>853949</v>
      </c>
      <c r="DE15" s="641"/>
      <c r="DF15" s="641"/>
      <c r="DG15" s="641"/>
      <c r="DH15" s="641"/>
      <c r="DI15" s="641"/>
      <c r="DJ15" s="641"/>
      <c r="DK15" s="641"/>
      <c r="DL15" s="641"/>
      <c r="DM15" s="641"/>
      <c r="DN15" s="641"/>
      <c r="DO15" s="641"/>
      <c r="DP15" s="642"/>
      <c r="DQ15" s="646">
        <v>1238915</v>
      </c>
      <c r="DR15" s="641"/>
      <c r="DS15" s="641"/>
      <c r="DT15" s="641"/>
      <c r="DU15" s="641"/>
      <c r="DV15" s="641"/>
      <c r="DW15" s="641"/>
      <c r="DX15" s="641"/>
      <c r="DY15" s="641"/>
      <c r="DZ15" s="641"/>
      <c r="EA15" s="641"/>
      <c r="EB15" s="641"/>
      <c r="EC15" s="684"/>
    </row>
    <row r="16" spans="2:143" ht="11.25" customHeight="1" x14ac:dyDescent="0.15">
      <c r="B16" s="637" t="s">
        <v>260</v>
      </c>
      <c r="C16" s="638"/>
      <c r="D16" s="638"/>
      <c r="E16" s="638"/>
      <c r="F16" s="638"/>
      <c r="G16" s="638"/>
      <c r="H16" s="638"/>
      <c r="I16" s="638"/>
      <c r="J16" s="638"/>
      <c r="K16" s="638"/>
      <c r="L16" s="638"/>
      <c r="M16" s="638"/>
      <c r="N16" s="638"/>
      <c r="O16" s="638"/>
      <c r="P16" s="638"/>
      <c r="Q16" s="639"/>
      <c r="R16" s="640">
        <v>4761</v>
      </c>
      <c r="S16" s="641"/>
      <c r="T16" s="641"/>
      <c r="U16" s="641"/>
      <c r="V16" s="641"/>
      <c r="W16" s="641"/>
      <c r="X16" s="641"/>
      <c r="Y16" s="642"/>
      <c r="Z16" s="677">
        <v>0</v>
      </c>
      <c r="AA16" s="677"/>
      <c r="AB16" s="677"/>
      <c r="AC16" s="677"/>
      <c r="AD16" s="678">
        <v>4761</v>
      </c>
      <c r="AE16" s="678"/>
      <c r="AF16" s="678"/>
      <c r="AG16" s="678"/>
      <c r="AH16" s="678"/>
      <c r="AI16" s="678"/>
      <c r="AJ16" s="678"/>
      <c r="AK16" s="678"/>
      <c r="AL16" s="643">
        <v>0</v>
      </c>
      <c r="AM16" s="644"/>
      <c r="AN16" s="644"/>
      <c r="AO16" s="679"/>
      <c r="AP16" s="637" t="s">
        <v>261</v>
      </c>
      <c r="AQ16" s="638"/>
      <c r="AR16" s="638"/>
      <c r="AS16" s="638"/>
      <c r="AT16" s="638"/>
      <c r="AU16" s="638"/>
      <c r="AV16" s="638"/>
      <c r="AW16" s="638"/>
      <c r="AX16" s="638"/>
      <c r="AY16" s="638"/>
      <c r="AZ16" s="638"/>
      <c r="BA16" s="638"/>
      <c r="BB16" s="638"/>
      <c r="BC16" s="638"/>
      <c r="BD16" s="638"/>
      <c r="BE16" s="638"/>
      <c r="BF16" s="639"/>
      <c r="BG16" s="640" t="s">
        <v>126</v>
      </c>
      <c r="BH16" s="641"/>
      <c r="BI16" s="641"/>
      <c r="BJ16" s="641"/>
      <c r="BK16" s="641"/>
      <c r="BL16" s="641"/>
      <c r="BM16" s="641"/>
      <c r="BN16" s="642"/>
      <c r="BO16" s="677" t="s">
        <v>126</v>
      </c>
      <c r="BP16" s="677"/>
      <c r="BQ16" s="677"/>
      <c r="BR16" s="677"/>
      <c r="BS16" s="646" t="s">
        <v>237</v>
      </c>
      <c r="BT16" s="641"/>
      <c r="BU16" s="641"/>
      <c r="BV16" s="641"/>
      <c r="BW16" s="641"/>
      <c r="BX16" s="641"/>
      <c r="BY16" s="641"/>
      <c r="BZ16" s="641"/>
      <c r="CA16" s="641"/>
      <c r="CB16" s="684"/>
      <c r="CD16" s="673" t="s">
        <v>262</v>
      </c>
      <c r="CE16" s="674"/>
      <c r="CF16" s="674"/>
      <c r="CG16" s="674"/>
      <c r="CH16" s="674"/>
      <c r="CI16" s="674"/>
      <c r="CJ16" s="674"/>
      <c r="CK16" s="674"/>
      <c r="CL16" s="674"/>
      <c r="CM16" s="674"/>
      <c r="CN16" s="674"/>
      <c r="CO16" s="674"/>
      <c r="CP16" s="674"/>
      <c r="CQ16" s="675"/>
      <c r="CR16" s="640">
        <v>913688</v>
      </c>
      <c r="CS16" s="641"/>
      <c r="CT16" s="641"/>
      <c r="CU16" s="641"/>
      <c r="CV16" s="641"/>
      <c r="CW16" s="641"/>
      <c r="CX16" s="641"/>
      <c r="CY16" s="642"/>
      <c r="CZ16" s="677">
        <v>3.8</v>
      </c>
      <c r="DA16" s="677"/>
      <c r="DB16" s="677"/>
      <c r="DC16" s="677"/>
      <c r="DD16" s="646" t="s">
        <v>237</v>
      </c>
      <c r="DE16" s="641"/>
      <c r="DF16" s="641"/>
      <c r="DG16" s="641"/>
      <c r="DH16" s="641"/>
      <c r="DI16" s="641"/>
      <c r="DJ16" s="641"/>
      <c r="DK16" s="641"/>
      <c r="DL16" s="641"/>
      <c r="DM16" s="641"/>
      <c r="DN16" s="641"/>
      <c r="DO16" s="641"/>
      <c r="DP16" s="642"/>
      <c r="DQ16" s="646">
        <v>90023</v>
      </c>
      <c r="DR16" s="641"/>
      <c r="DS16" s="641"/>
      <c r="DT16" s="641"/>
      <c r="DU16" s="641"/>
      <c r="DV16" s="641"/>
      <c r="DW16" s="641"/>
      <c r="DX16" s="641"/>
      <c r="DY16" s="641"/>
      <c r="DZ16" s="641"/>
      <c r="EA16" s="641"/>
      <c r="EB16" s="641"/>
      <c r="EC16" s="684"/>
    </row>
    <row r="17" spans="2:133" ht="11.25" customHeight="1" x14ac:dyDescent="0.15">
      <c r="B17" s="637" t="s">
        <v>263</v>
      </c>
      <c r="C17" s="638"/>
      <c r="D17" s="638"/>
      <c r="E17" s="638"/>
      <c r="F17" s="638"/>
      <c r="G17" s="638"/>
      <c r="H17" s="638"/>
      <c r="I17" s="638"/>
      <c r="J17" s="638"/>
      <c r="K17" s="638"/>
      <c r="L17" s="638"/>
      <c r="M17" s="638"/>
      <c r="N17" s="638"/>
      <c r="O17" s="638"/>
      <c r="P17" s="638"/>
      <c r="Q17" s="639"/>
      <c r="R17" s="640">
        <v>111340</v>
      </c>
      <c r="S17" s="641"/>
      <c r="T17" s="641"/>
      <c r="U17" s="641"/>
      <c r="V17" s="641"/>
      <c r="W17" s="641"/>
      <c r="X17" s="641"/>
      <c r="Y17" s="642"/>
      <c r="Z17" s="677">
        <v>0.4</v>
      </c>
      <c r="AA17" s="677"/>
      <c r="AB17" s="677"/>
      <c r="AC17" s="677"/>
      <c r="AD17" s="678">
        <v>111340</v>
      </c>
      <c r="AE17" s="678"/>
      <c r="AF17" s="678"/>
      <c r="AG17" s="678"/>
      <c r="AH17" s="678"/>
      <c r="AI17" s="678"/>
      <c r="AJ17" s="678"/>
      <c r="AK17" s="678"/>
      <c r="AL17" s="643">
        <v>1</v>
      </c>
      <c r="AM17" s="644"/>
      <c r="AN17" s="644"/>
      <c r="AO17" s="679"/>
      <c r="AP17" s="637" t="s">
        <v>264</v>
      </c>
      <c r="AQ17" s="638"/>
      <c r="AR17" s="638"/>
      <c r="AS17" s="638"/>
      <c r="AT17" s="638"/>
      <c r="AU17" s="638"/>
      <c r="AV17" s="638"/>
      <c r="AW17" s="638"/>
      <c r="AX17" s="638"/>
      <c r="AY17" s="638"/>
      <c r="AZ17" s="638"/>
      <c r="BA17" s="638"/>
      <c r="BB17" s="638"/>
      <c r="BC17" s="638"/>
      <c r="BD17" s="638"/>
      <c r="BE17" s="638"/>
      <c r="BF17" s="639"/>
      <c r="BG17" s="640" t="s">
        <v>126</v>
      </c>
      <c r="BH17" s="641"/>
      <c r="BI17" s="641"/>
      <c r="BJ17" s="641"/>
      <c r="BK17" s="641"/>
      <c r="BL17" s="641"/>
      <c r="BM17" s="641"/>
      <c r="BN17" s="642"/>
      <c r="BO17" s="677" t="s">
        <v>237</v>
      </c>
      <c r="BP17" s="677"/>
      <c r="BQ17" s="677"/>
      <c r="BR17" s="677"/>
      <c r="BS17" s="646" t="s">
        <v>126</v>
      </c>
      <c r="BT17" s="641"/>
      <c r="BU17" s="641"/>
      <c r="BV17" s="641"/>
      <c r="BW17" s="641"/>
      <c r="BX17" s="641"/>
      <c r="BY17" s="641"/>
      <c r="BZ17" s="641"/>
      <c r="CA17" s="641"/>
      <c r="CB17" s="684"/>
      <c r="CD17" s="673" t="s">
        <v>265</v>
      </c>
      <c r="CE17" s="674"/>
      <c r="CF17" s="674"/>
      <c r="CG17" s="674"/>
      <c r="CH17" s="674"/>
      <c r="CI17" s="674"/>
      <c r="CJ17" s="674"/>
      <c r="CK17" s="674"/>
      <c r="CL17" s="674"/>
      <c r="CM17" s="674"/>
      <c r="CN17" s="674"/>
      <c r="CO17" s="674"/>
      <c r="CP17" s="674"/>
      <c r="CQ17" s="675"/>
      <c r="CR17" s="640">
        <v>1894654</v>
      </c>
      <c r="CS17" s="641"/>
      <c r="CT17" s="641"/>
      <c r="CU17" s="641"/>
      <c r="CV17" s="641"/>
      <c r="CW17" s="641"/>
      <c r="CX17" s="641"/>
      <c r="CY17" s="642"/>
      <c r="CZ17" s="677">
        <v>7.8</v>
      </c>
      <c r="DA17" s="677"/>
      <c r="DB17" s="677"/>
      <c r="DC17" s="677"/>
      <c r="DD17" s="646" t="s">
        <v>237</v>
      </c>
      <c r="DE17" s="641"/>
      <c r="DF17" s="641"/>
      <c r="DG17" s="641"/>
      <c r="DH17" s="641"/>
      <c r="DI17" s="641"/>
      <c r="DJ17" s="641"/>
      <c r="DK17" s="641"/>
      <c r="DL17" s="641"/>
      <c r="DM17" s="641"/>
      <c r="DN17" s="641"/>
      <c r="DO17" s="641"/>
      <c r="DP17" s="642"/>
      <c r="DQ17" s="646">
        <v>1750619</v>
      </c>
      <c r="DR17" s="641"/>
      <c r="DS17" s="641"/>
      <c r="DT17" s="641"/>
      <c r="DU17" s="641"/>
      <c r="DV17" s="641"/>
      <c r="DW17" s="641"/>
      <c r="DX17" s="641"/>
      <c r="DY17" s="641"/>
      <c r="DZ17" s="641"/>
      <c r="EA17" s="641"/>
      <c r="EB17" s="641"/>
      <c r="EC17" s="684"/>
    </row>
    <row r="18" spans="2:133" ht="11.25" customHeight="1" x14ac:dyDescent="0.15">
      <c r="B18" s="637" t="s">
        <v>266</v>
      </c>
      <c r="C18" s="638"/>
      <c r="D18" s="638"/>
      <c r="E18" s="638"/>
      <c r="F18" s="638"/>
      <c r="G18" s="638"/>
      <c r="H18" s="638"/>
      <c r="I18" s="638"/>
      <c r="J18" s="638"/>
      <c r="K18" s="638"/>
      <c r="L18" s="638"/>
      <c r="M18" s="638"/>
      <c r="N18" s="638"/>
      <c r="O18" s="638"/>
      <c r="P18" s="638"/>
      <c r="Q18" s="639"/>
      <c r="R18" s="640">
        <v>52371</v>
      </c>
      <c r="S18" s="641"/>
      <c r="T18" s="641"/>
      <c r="U18" s="641"/>
      <c r="V18" s="641"/>
      <c r="W18" s="641"/>
      <c r="X18" s="641"/>
      <c r="Y18" s="642"/>
      <c r="Z18" s="677">
        <v>0.2</v>
      </c>
      <c r="AA18" s="677"/>
      <c r="AB18" s="677"/>
      <c r="AC18" s="677"/>
      <c r="AD18" s="678">
        <v>52371</v>
      </c>
      <c r="AE18" s="678"/>
      <c r="AF18" s="678"/>
      <c r="AG18" s="678"/>
      <c r="AH18" s="678"/>
      <c r="AI18" s="678"/>
      <c r="AJ18" s="678"/>
      <c r="AK18" s="678"/>
      <c r="AL18" s="643">
        <v>0.4</v>
      </c>
      <c r="AM18" s="644"/>
      <c r="AN18" s="644"/>
      <c r="AO18" s="679"/>
      <c r="AP18" s="637" t="s">
        <v>267</v>
      </c>
      <c r="AQ18" s="638"/>
      <c r="AR18" s="638"/>
      <c r="AS18" s="638"/>
      <c r="AT18" s="638"/>
      <c r="AU18" s="638"/>
      <c r="AV18" s="638"/>
      <c r="AW18" s="638"/>
      <c r="AX18" s="638"/>
      <c r="AY18" s="638"/>
      <c r="AZ18" s="638"/>
      <c r="BA18" s="638"/>
      <c r="BB18" s="638"/>
      <c r="BC18" s="638"/>
      <c r="BD18" s="638"/>
      <c r="BE18" s="638"/>
      <c r="BF18" s="639"/>
      <c r="BG18" s="640" t="s">
        <v>126</v>
      </c>
      <c r="BH18" s="641"/>
      <c r="BI18" s="641"/>
      <c r="BJ18" s="641"/>
      <c r="BK18" s="641"/>
      <c r="BL18" s="641"/>
      <c r="BM18" s="641"/>
      <c r="BN18" s="642"/>
      <c r="BO18" s="677" t="s">
        <v>237</v>
      </c>
      <c r="BP18" s="677"/>
      <c r="BQ18" s="677"/>
      <c r="BR18" s="677"/>
      <c r="BS18" s="646" t="s">
        <v>126</v>
      </c>
      <c r="BT18" s="641"/>
      <c r="BU18" s="641"/>
      <c r="BV18" s="641"/>
      <c r="BW18" s="641"/>
      <c r="BX18" s="641"/>
      <c r="BY18" s="641"/>
      <c r="BZ18" s="641"/>
      <c r="CA18" s="641"/>
      <c r="CB18" s="684"/>
      <c r="CD18" s="673" t="s">
        <v>268</v>
      </c>
      <c r="CE18" s="674"/>
      <c r="CF18" s="674"/>
      <c r="CG18" s="674"/>
      <c r="CH18" s="674"/>
      <c r="CI18" s="674"/>
      <c r="CJ18" s="674"/>
      <c r="CK18" s="674"/>
      <c r="CL18" s="674"/>
      <c r="CM18" s="674"/>
      <c r="CN18" s="674"/>
      <c r="CO18" s="674"/>
      <c r="CP18" s="674"/>
      <c r="CQ18" s="675"/>
      <c r="CR18" s="640">
        <v>78343</v>
      </c>
      <c r="CS18" s="641"/>
      <c r="CT18" s="641"/>
      <c r="CU18" s="641"/>
      <c r="CV18" s="641"/>
      <c r="CW18" s="641"/>
      <c r="CX18" s="641"/>
      <c r="CY18" s="642"/>
      <c r="CZ18" s="677">
        <v>0.3</v>
      </c>
      <c r="DA18" s="677"/>
      <c r="DB18" s="677"/>
      <c r="DC18" s="677"/>
      <c r="DD18" s="646" t="s">
        <v>126</v>
      </c>
      <c r="DE18" s="641"/>
      <c r="DF18" s="641"/>
      <c r="DG18" s="641"/>
      <c r="DH18" s="641"/>
      <c r="DI18" s="641"/>
      <c r="DJ18" s="641"/>
      <c r="DK18" s="641"/>
      <c r="DL18" s="641"/>
      <c r="DM18" s="641"/>
      <c r="DN18" s="641"/>
      <c r="DO18" s="641"/>
      <c r="DP18" s="642"/>
      <c r="DQ18" s="646">
        <v>54709</v>
      </c>
      <c r="DR18" s="641"/>
      <c r="DS18" s="641"/>
      <c r="DT18" s="641"/>
      <c r="DU18" s="641"/>
      <c r="DV18" s="641"/>
      <c r="DW18" s="641"/>
      <c r="DX18" s="641"/>
      <c r="DY18" s="641"/>
      <c r="DZ18" s="641"/>
      <c r="EA18" s="641"/>
      <c r="EB18" s="641"/>
      <c r="EC18" s="684"/>
    </row>
    <row r="19" spans="2:133" ht="11.25" customHeight="1" x14ac:dyDescent="0.15">
      <c r="B19" s="637" t="s">
        <v>269</v>
      </c>
      <c r="C19" s="638"/>
      <c r="D19" s="638"/>
      <c r="E19" s="638"/>
      <c r="F19" s="638"/>
      <c r="G19" s="638"/>
      <c r="H19" s="638"/>
      <c r="I19" s="638"/>
      <c r="J19" s="638"/>
      <c r="K19" s="638"/>
      <c r="L19" s="638"/>
      <c r="M19" s="638"/>
      <c r="N19" s="638"/>
      <c r="O19" s="638"/>
      <c r="P19" s="638"/>
      <c r="Q19" s="639"/>
      <c r="R19" s="640">
        <v>2468</v>
      </c>
      <c r="S19" s="641"/>
      <c r="T19" s="641"/>
      <c r="U19" s="641"/>
      <c r="V19" s="641"/>
      <c r="W19" s="641"/>
      <c r="X19" s="641"/>
      <c r="Y19" s="642"/>
      <c r="Z19" s="677">
        <v>0</v>
      </c>
      <c r="AA19" s="677"/>
      <c r="AB19" s="677"/>
      <c r="AC19" s="677"/>
      <c r="AD19" s="678">
        <v>2468</v>
      </c>
      <c r="AE19" s="678"/>
      <c r="AF19" s="678"/>
      <c r="AG19" s="678"/>
      <c r="AH19" s="678"/>
      <c r="AI19" s="678"/>
      <c r="AJ19" s="678"/>
      <c r="AK19" s="678"/>
      <c r="AL19" s="643">
        <v>0</v>
      </c>
      <c r="AM19" s="644"/>
      <c r="AN19" s="644"/>
      <c r="AO19" s="679"/>
      <c r="AP19" s="637" t="s">
        <v>270</v>
      </c>
      <c r="AQ19" s="638"/>
      <c r="AR19" s="638"/>
      <c r="AS19" s="638"/>
      <c r="AT19" s="638"/>
      <c r="AU19" s="638"/>
      <c r="AV19" s="638"/>
      <c r="AW19" s="638"/>
      <c r="AX19" s="638"/>
      <c r="AY19" s="638"/>
      <c r="AZ19" s="638"/>
      <c r="BA19" s="638"/>
      <c r="BB19" s="638"/>
      <c r="BC19" s="638"/>
      <c r="BD19" s="638"/>
      <c r="BE19" s="638"/>
      <c r="BF19" s="639"/>
      <c r="BG19" s="640">
        <v>465893</v>
      </c>
      <c r="BH19" s="641"/>
      <c r="BI19" s="641"/>
      <c r="BJ19" s="641"/>
      <c r="BK19" s="641"/>
      <c r="BL19" s="641"/>
      <c r="BM19" s="641"/>
      <c r="BN19" s="642"/>
      <c r="BO19" s="677">
        <v>8</v>
      </c>
      <c r="BP19" s="677"/>
      <c r="BQ19" s="677"/>
      <c r="BR19" s="677"/>
      <c r="BS19" s="646" t="s">
        <v>237</v>
      </c>
      <c r="BT19" s="641"/>
      <c r="BU19" s="641"/>
      <c r="BV19" s="641"/>
      <c r="BW19" s="641"/>
      <c r="BX19" s="641"/>
      <c r="BY19" s="641"/>
      <c r="BZ19" s="641"/>
      <c r="CA19" s="641"/>
      <c r="CB19" s="684"/>
      <c r="CD19" s="673" t="s">
        <v>271</v>
      </c>
      <c r="CE19" s="674"/>
      <c r="CF19" s="674"/>
      <c r="CG19" s="674"/>
      <c r="CH19" s="674"/>
      <c r="CI19" s="674"/>
      <c r="CJ19" s="674"/>
      <c r="CK19" s="674"/>
      <c r="CL19" s="674"/>
      <c r="CM19" s="674"/>
      <c r="CN19" s="674"/>
      <c r="CO19" s="674"/>
      <c r="CP19" s="674"/>
      <c r="CQ19" s="675"/>
      <c r="CR19" s="640" t="s">
        <v>237</v>
      </c>
      <c r="CS19" s="641"/>
      <c r="CT19" s="641"/>
      <c r="CU19" s="641"/>
      <c r="CV19" s="641"/>
      <c r="CW19" s="641"/>
      <c r="CX19" s="641"/>
      <c r="CY19" s="642"/>
      <c r="CZ19" s="677" t="s">
        <v>126</v>
      </c>
      <c r="DA19" s="677"/>
      <c r="DB19" s="677"/>
      <c r="DC19" s="677"/>
      <c r="DD19" s="646" t="s">
        <v>126</v>
      </c>
      <c r="DE19" s="641"/>
      <c r="DF19" s="641"/>
      <c r="DG19" s="641"/>
      <c r="DH19" s="641"/>
      <c r="DI19" s="641"/>
      <c r="DJ19" s="641"/>
      <c r="DK19" s="641"/>
      <c r="DL19" s="641"/>
      <c r="DM19" s="641"/>
      <c r="DN19" s="641"/>
      <c r="DO19" s="641"/>
      <c r="DP19" s="642"/>
      <c r="DQ19" s="646" t="s">
        <v>126</v>
      </c>
      <c r="DR19" s="641"/>
      <c r="DS19" s="641"/>
      <c r="DT19" s="641"/>
      <c r="DU19" s="641"/>
      <c r="DV19" s="641"/>
      <c r="DW19" s="641"/>
      <c r="DX19" s="641"/>
      <c r="DY19" s="641"/>
      <c r="DZ19" s="641"/>
      <c r="EA19" s="641"/>
      <c r="EB19" s="641"/>
      <c r="EC19" s="684"/>
    </row>
    <row r="20" spans="2:133" ht="11.25" customHeight="1" x14ac:dyDescent="0.15">
      <c r="B20" s="637" t="s">
        <v>272</v>
      </c>
      <c r="C20" s="638"/>
      <c r="D20" s="638"/>
      <c r="E20" s="638"/>
      <c r="F20" s="638"/>
      <c r="G20" s="638"/>
      <c r="H20" s="638"/>
      <c r="I20" s="638"/>
      <c r="J20" s="638"/>
      <c r="K20" s="638"/>
      <c r="L20" s="638"/>
      <c r="M20" s="638"/>
      <c r="N20" s="638"/>
      <c r="O20" s="638"/>
      <c r="P20" s="638"/>
      <c r="Q20" s="639"/>
      <c r="R20" s="640">
        <v>868</v>
      </c>
      <c r="S20" s="641"/>
      <c r="T20" s="641"/>
      <c r="U20" s="641"/>
      <c r="V20" s="641"/>
      <c r="W20" s="641"/>
      <c r="X20" s="641"/>
      <c r="Y20" s="642"/>
      <c r="Z20" s="677">
        <v>0</v>
      </c>
      <c r="AA20" s="677"/>
      <c r="AB20" s="677"/>
      <c r="AC20" s="677"/>
      <c r="AD20" s="678">
        <v>868</v>
      </c>
      <c r="AE20" s="678"/>
      <c r="AF20" s="678"/>
      <c r="AG20" s="678"/>
      <c r="AH20" s="678"/>
      <c r="AI20" s="678"/>
      <c r="AJ20" s="678"/>
      <c r="AK20" s="678"/>
      <c r="AL20" s="643">
        <v>0</v>
      </c>
      <c r="AM20" s="644"/>
      <c r="AN20" s="644"/>
      <c r="AO20" s="679"/>
      <c r="AP20" s="637" t="s">
        <v>273</v>
      </c>
      <c r="AQ20" s="638"/>
      <c r="AR20" s="638"/>
      <c r="AS20" s="638"/>
      <c r="AT20" s="638"/>
      <c r="AU20" s="638"/>
      <c r="AV20" s="638"/>
      <c r="AW20" s="638"/>
      <c r="AX20" s="638"/>
      <c r="AY20" s="638"/>
      <c r="AZ20" s="638"/>
      <c r="BA20" s="638"/>
      <c r="BB20" s="638"/>
      <c r="BC20" s="638"/>
      <c r="BD20" s="638"/>
      <c r="BE20" s="638"/>
      <c r="BF20" s="639"/>
      <c r="BG20" s="640">
        <v>465893</v>
      </c>
      <c r="BH20" s="641"/>
      <c r="BI20" s="641"/>
      <c r="BJ20" s="641"/>
      <c r="BK20" s="641"/>
      <c r="BL20" s="641"/>
      <c r="BM20" s="641"/>
      <c r="BN20" s="642"/>
      <c r="BO20" s="677">
        <v>8</v>
      </c>
      <c r="BP20" s="677"/>
      <c r="BQ20" s="677"/>
      <c r="BR20" s="677"/>
      <c r="BS20" s="646" t="s">
        <v>126</v>
      </c>
      <c r="BT20" s="641"/>
      <c r="BU20" s="641"/>
      <c r="BV20" s="641"/>
      <c r="BW20" s="641"/>
      <c r="BX20" s="641"/>
      <c r="BY20" s="641"/>
      <c r="BZ20" s="641"/>
      <c r="CA20" s="641"/>
      <c r="CB20" s="684"/>
      <c r="CD20" s="673" t="s">
        <v>274</v>
      </c>
      <c r="CE20" s="674"/>
      <c r="CF20" s="674"/>
      <c r="CG20" s="674"/>
      <c r="CH20" s="674"/>
      <c r="CI20" s="674"/>
      <c r="CJ20" s="674"/>
      <c r="CK20" s="674"/>
      <c r="CL20" s="674"/>
      <c r="CM20" s="674"/>
      <c r="CN20" s="674"/>
      <c r="CO20" s="674"/>
      <c r="CP20" s="674"/>
      <c r="CQ20" s="675"/>
      <c r="CR20" s="640">
        <v>24294107</v>
      </c>
      <c r="CS20" s="641"/>
      <c r="CT20" s="641"/>
      <c r="CU20" s="641"/>
      <c r="CV20" s="641"/>
      <c r="CW20" s="641"/>
      <c r="CX20" s="641"/>
      <c r="CY20" s="642"/>
      <c r="CZ20" s="677">
        <v>100</v>
      </c>
      <c r="DA20" s="677"/>
      <c r="DB20" s="677"/>
      <c r="DC20" s="677"/>
      <c r="DD20" s="646">
        <v>2622939</v>
      </c>
      <c r="DE20" s="641"/>
      <c r="DF20" s="641"/>
      <c r="DG20" s="641"/>
      <c r="DH20" s="641"/>
      <c r="DI20" s="641"/>
      <c r="DJ20" s="641"/>
      <c r="DK20" s="641"/>
      <c r="DL20" s="641"/>
      <c r="DM20" s="641"/>
      <c r="DN20" s="641"/>
      <c r="DO20" s="641"/>
      <c r="DP20" s="642"/>
      <c r="DQ20" s="646">
        <v>15062955</v>
      </c>
      <c r="DR20" s="641"/>
      <c r="DS20" s="641"/>
      <c r="DT20" s="641"/>
      <c r="DU20" s="641"/>
      <c r="DV20" s="641"/>
      <c r="DW20" s="641"/>
      <c r="DX20" s="641"/>
      <c r="DY20" s="641"/>
      <c r="DZ20" s="641"/>
      <c r="EA20" s="641"/>
      <c r="EB20" s="641"/>
      <c r="EC20" s="684"/>
    </row>
    <row r="21" spans="2:133" ht="11.25" customHeight="1" x14ac:dyDescent="0.15">
      <c r="B21" s="637" t="s">
        <v>275</v>
      </c>
      <c r="C21" s="638"/>
      <c r="D21" s="638"/>
      <c r="E21" s="638"/>
      <c r="F21" s="638"/>
      <c r="G21" s="638"/>
      <c r="H21" s="638"/>
      <c r="I21" s="638"/>
      <c r="J21" s="638"/>
      <c r="K21" s="638"/>
      <c r="L21" s="638"/>
      <c r="M21" s="638"/>
      <c r="N21" s="638"/>
      <c r="O21" s="638"/>
      <c r="P21" s="638"/>
      <c r="Q21" s="639"/>
      <c r="R21" s="640">
        <v>55633</v>
      </c>
      <c r="S21" s="641"/>
      <c r="T21" s="641"/>
      <c r="U21" s="641"/>
      <c r="V21" s="641"/>
      <c r="W21" s="641"/>
      <c r="X21" s="641"/>
      <c r="Y21" s="642"/>
      <c r="Z21" s="677">
        <v>0.2</v>
      </c>
      <c r="AA21" s="677"/>
      <c r="AB21" s="677"/>
      <c r="AC21" s="677"/>
      <c r="AD21" s="678">
        <v>55633</v>
      </c>
      <c r="AE21" s="678"/>
      <c r="AF21" s="678"/>
      <c r="AG21" s="678"/>
      <c r="AH21" s="678"/>
      <c r="AI21" s="678"/>
      <c r="AJ21" s="678"/>
      <c r="AK21" s="678"/>
      <c r="AL21" s="643">
        <v>0.5</v>
      </c>
      <c r="AM21" s="644"/>
      <c r="AN21" s="644"/>
      <c r="AO21" s="679"/>
      <c r="AP21" s="735" t="s">
        <v>276</v>
      </c>
      <c r="AQ21" s="742"/>
      <c r="AR21" s="742"/>
      <c r="AS21" s="742"/>
      <c r="AT21" s="742"/>
      <c r="AU21" s="742"/>
      <c r="AV21" s="742"/>
      <c r="AW21" s="742"/>
      <c r="AX21" s="742"/>
      <c r="AY21" s="742"/>
      <c r="AZ21" s="742"/>
      <c r="BA21" s="742"/>
      <c r="BB21" s="742"/>
      <c r="BC21" s="742"/>
      <c r="BD21" s="742"/>
      <c r="BE21" s="742"/>
      <c r="BF21" s="737"/>
      <c r="BG21" s="640" t="s">
        <v>126</v>
      </c>
      <c r="BH21" s="641"/>
      <c r="BI21" s="641"/>
      <c r="BJ21" s="641"/>
      <c r="BK21" s="641"/>
      <c r="BL21" s="641"/>
      <c r="BM21" s="641"/>
      <c r="BN21" s="642"/>
      <c r="BO21" s="677" t="s">
        <v>126</v>
      </c>
      <c r="BP21" s="677"/>
      <c r="BQ21" s="677"/>
      <c r="BR21" s="677"/>
      <c r="BS21" s="646" t="s">
        <v>126</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277</v>
      </c>
      <c r="C22" s="638"/>
      <c r="D22" s="638"/>
      <c r="E22" s="638"/>
      <c r="F22" s="638"/>
      <c r="G22" s="638"/>
      <c r="H22" s="638"/>
      <c r="I22" s="638"/>
      <c r="J22" s="638"/>
      <c r="K22" s="638"/>
      <c r="L22" s="638"/>
      <c r="M22" s="638"/>
      <c r="N22" s="638"/>
      <c r="O22" s="638"/>
      <c r="P22" s="638"/>
      <c r="Q22" s="639"/>
      <c r="R22" s="640">
        <v>7183778</v>
      </c>
      <c r="S22" s="641"/>
      <c r="T22" s="641"/>
      <c r="U22" s="641"/>
      <c r="V22" s="641"/>
      <c r="W22" s="641"/>
      <c r="X22" s="641"/>
      <c r="Y22" s="642"/>
      <c r="Z22" s="677">
        <v>27.6</v>
      </c>
      <c r="AA22" s="677"/>
      <c r="AB22" s="677"/>
      <c r="AC22" s="677"/>
      <c r="AD22" s="678">
        <v>5014448</v>
      </c>
      <c r="AE22" s="678"/>
      <c r="AF22" s="678"/>
      <c r="AG22" s="678"/>
      <c r="AH22" s="678"/>
      <c r="AI22" s="678"/>
      <c r="AJ22" s="678"/>
      <c r="AK22" s="678"/>
      <c r="AL22" s="643">
        <v>43</v>
      </c>
      <c r="AM22" s="644"/>
      <c r="AN22" s="644"/>
      <c r="AO22" s="679"/>
      <c r="AP22" s="735" t="s">
        <v>278</v>
      </c>
      <c r="AQ22" s="742"/>
      <c r="AR22" s="742"/>
      <c r="AS22" s="742"/>
      <c r="AT22" s="742"/>
      <c r="AU22" s="742"/>
      <c r="AV22" s="742"/>
      <c r="AW22" s="742"/>
      <c r="AX22" s="742"/>
      <c r="AY22" s="742"/>
      <c r="AZ22" s="742"/>
      <c r="BA22" s="742"/>
      <c r="BB22" s="742"/>
      <c r="BC22" s="742"/>
      <c r="BD22" s="742"/>
      <c r="BE22" s="742"/>
      <c r="BF22" s="737"/>
      <c r="BG22" s="640" t="s">
        <v>126</v>
      </c>
      <c r="BH22" s="641"/>
      <c r="BI22" s="641"/>
      <c r="BJ22" s="641"/>
      <c r="BK22" s="641"/>
      <c r="BL22" s="641"/>
      <c r="BM22" s="641"/>
      <c r="BN22" s="642"/>
      <c r="BO22" s="677" t="s">
        <v>237</v>
      </c>
      <c r="BP22" s="677"/>
      <c r="BQ22" s="677"/>
      <c r="BR22" s="677"/>
      <c r="BS22" s="646" t="s">
        <v>126</v>
      </c>
      <c r="BT22" s="641"/>
      <c r="BU22" s="641"/>
      <c r="BV22" s="641"/>
      <c r="BW22" s="641"/>
      <c r="BX22" s="641"/>
      <c r="BY22" s="641"/>
      <c r="BZ22" s="641"/>
      <c r="CA22" s="641"/>
      <c r="CB22" s="684"/>
      <c r="CD22" s="744" t="s">
        <v>279</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280</v>
      </c>
      <c r="C23" s="638"/>
      <c r="D23" s="638"/>
      <c r="E23" s="638"/>
      <c r="F23" s="638"/>
      <c r="G23" s="638"/>
      <c r="H23" s="638"/>
      <c r="I23" s="638"/>
      <c r="J23" s="638"/>
      <c r="K23" s="638"/>
      <c r="L23" s="638"/>
      <c r="M23" s="638"/>
      <c r="N23" s="638"/>
      <c r="O23" s="638"/>
      <c r="P23" s="638"/>
      <c r="Q23" s="639"/>
      <c r="R23" s="640">
        <v>5014448</v>
      </c>
      <c r="S23" s="641"/>
      <c r="T23" s="641"/>
      <c r="U23" s="641"/>
      <c r="V23" s="641"/>
      <c r="W23" s="641"/>
      <c r="X23" s="641"/>
      <c r="Y23" s="642"/>
      <c r="Z23" s="677">
        <v>19.3</v>
      </c>
      <c r="AA23" s="677"/>
      <c r="AB23" s="677"/>
      <c r="AC23" s="677"/>
      <c r="AD23" s="678">
        <v>5014448</v>
      </c>
      <c r="AE23" s="678"/>
      <c r="AF23" s="678"/>
      <c r="AG23" s="678"/>
      <c r="AH23" s="678"/>
      <c r="AI23" s="678"/>
      <c r="AJ23" s="678"/>
      <c r="AK23" s="678"/>
      <c r="AL23" s="643">
        <v>43</v>
      </c>
      <c r="AM23" s="644"/>
      <c r="AN23" s="644"/>
      <c r="AO23" s="679"/>
      <c r="AP23" s="735" t="s">
        <v>281</v>
      </c>
      <c r="AQ23" s="742"/>
      <c r="AR23" s="742"/>
      <c r="AS23" s="742"/>
      <c r="AT23" s="742"/>
      <c r="AU23" s="742"/>
      <c r="AV23" s="742"/>
      <c r="AW23" s="742"/>
      <c r="AX23" s="742"/>
      <c r="AY23" s="742"/>
      <c r="AZ23" s="742"/>
      <c r="BA23" s="742"/>
      <c r="BB23" s="742"/>
      <c r="BC23" s="742"/>
      <c r="BD23" s="742"/>
      <c r="BE23" s="742"/>
      <c r="BF23" s="737"/>
      <c r="BG23" s="640">
        <v>465893</v>
      </c>
      <c r="BH23" s="641"/>
      <c r="BI23" s="641"/>
      <c r="BJ23" s="641"/>
      <c r="BK23" s="641"/>
      <c r="BL23" s="641"/>
      <c r="BM23" s="641"/>
      <c r="BN23" s="642"/>
      <c r="BO23" s="677">
        <v>8</v>
      </c>
      <c r="BP23" s="677"/>
      <c r="BQ23" s="677"/>
      <c r="BR23" s="677"/>
      <c r="BS23" s="646" t="s">
        <v>126</v>
      </c>
      <c r="BT23" s="641"/>
      <c r="BU23" s="641"/>
      <c r="BV23" s="641"/>
      <c r="BW23" s="641"/>
      <c r="BX23" s="641"/>
      <c r="BY23" s="641"/>
      <c r="BZ23" s="641"/>
      <c r="CA23" s="641"/>
      <c r="CB23" s="684"/>
      <c r="CD23" s="744" t="s">
        <v>220</v>
      </c>
      <c r="CE23" s="745"/>
      <c r="CF23" s="745"/>
      <c r="CG23" s="745"/>
      <c r="CH23" s="745"/>
      <c r="CI23" s="745"/>
      <c r="CJ23" s="745"/>
      <c r="CK23" s="745"/>
      <c r="CL23" s="745"/>
      <c r="CM23" s="745"/>
      <c r="CN23" s="745"/>
      <c r="CO23" s="745"/>
      <c r="CP23" s="745"/>
      <c r="CQ23" s="746"/>
      <c r="CR23" s="744" t="s">
        <v>282</v>
      </c>
      <c r="CS23" s="745"/>
      <c r="CT23" s="745"/>
      <c r="CU23" s="745"/>
      <c r="CV23" s="745"/>
      <c r="CW23" s="745"/>
      <c r="CX23" s="745"/>
      <c r="CY23" s="746"/>
      <c r="CZ23" s="744" t="s">
        <v>283</v>
      </c>
      <c r="DA23" s="745"/>
      <c r="DB23" s="745"/>
      <c r="DC23" s="746"/>
      <c r="DD23" s="744" t="s">
        <v>284</v>
      </c>
      <c r="DE23" s="745"/>
      <c r="DF23" s="745"/>
      <c r="DG23" s="745"/>
      <c r="DH23" s="745"/>
      <c r="DI23" s="745"/>
      <c r="DJ23" s="745"/>
      <c r="DK23" s="746"/>
      <c r="DL23" s="753" t="s">
        <v>285</v>
      </c>
      <c r="DM23" s="754"/>
      <c r="DN23" s="754"/>
      <c r="DO23" s="754"/>
      <c r="DP23" s="754"/>
      <c r="DQ23" s="754"/>
      <c r="DR23" s="754"/>
      <c r="DS23" s="754"/>
      <c r="DT23" s="754"/>
      <c r="DU23" s="754"/>
      <c r="DV23" s="755"/>
      <c r="DW23" s="744" t="s">
        <v>286</v>
      </c>
      <c r="DX23" s="745"/>
      <c r="DY23" s="745"/>
      <c r="DZ23" s="745"/>
      <c r="EA23" s="745"/>
      <c r="EB23" s="745"/>
      <c r="EC23" s="746"/>
    </row>
    <row r="24" spans="2:133" ht="11.25" customHeight="1" x14ac:dyDescent="0.15">
      <c r="B24" s="637" t="s">
        <v>287</v>
      </c>
      <c r="C24" s="638"/>
      <c r="D24" s="638"/>
      <c r="E24" s="638"/>
      <c r="F24" s="638"/>
      <c r="G24" s="638"/>
      <c r="H24" s="638"/>
      <c r="I24" s="638"/>
      <c r="J24" s="638"/>
      <c r="K24" s="638"/>
      <c r="L24" s="638"/>
      <c r="M24" s="638"/>
      <c r="N24" s="638"/>
      <c r="O24" s="638"/>
      <c r="P24" s="638"/>
      <c r="Q24" s="639"/>
      <c r="R24" s="640">
        <v>545395</v>
      </c>
      <c r="S24" s="641"/>
      <c r="T24" s="641"/>
      <c r="U24" s="641"/>
      <c r="V24" s="641"/>
      <c r="W24" s="641"/>
      <c r="X24" s="641"/>
      <c r="Y24" s="642"/>
      <c r="Z24" s="677">
        <v>2.1</v>
      </c>
      <c r="AA24" s="677"/>
      <c r="AB24" s="677"/>
      <c r="AC24" s="677"/>
      <c r="AD24" s="678" t="s">
        <v>126</v>
      </c>
      <c r="AE24" s="678"/>
      <c r="AF24" s="678"/>
      <c r="AG24" s="678"/>
      <c r="AH24" s="678"/>
      <c r="AI24" s="678"/>
      <c r="AJ24" s="678"/>
      <c r="AK24" s="678"/>
      <c r="AL24" s="643" t="s">
        <v>126</v>
      </c>
      <c r="AM24" s="644"/>
      <c r="AN24" s="644"/>
      <c r="AO24" s="679"/>
      <c r="AP24" s="735" t="s">
        <v>288</v>
      </c>
      <c r="AQ24" s="742"/>
      <c r="AR24" s="742"/>
      <c r="AS24" s="742"/>
      <c r="AT24" s="742"/>
      <c r="AU24" s="742"/>
      <c r="AV24" s="742"/>
      <c r="AW24" s="742"/>
      <c r="AX24" s="742"/>
      <c r="AY24" s="742"/>
      <c r="AZ24" s="742"/>
      <c r="BA24" s="742"/>
      <c r="BB24" s="742"/>
      <c r="BC24" s="742"/>
      <c r="BD24" s="742"/>
      <c r="BE24" s="742"/>
      <c r="BF24" s="737"/>
      <c r="BG24" s="640" t="s">
        <v>126</v>
      </c>
      <c r="BH24" s="641"/>
      <c r="BI24" s="641"/>
      <c r="BJ24" s="641"/>
      <c r="BK24" s="641"/>
      <c r="BL24" s="641"/>
      <c r="BM24" s="641"/>
      <c r="BN24" s="642"/>
      <c r="BO24" s="677" t="s">
        <v>237</v>
      </c>
      <c r="BP24" s="677"/>
      <c r="BQ24" s="677"/>
      <c r="BR24" s="677"/>
      <c r="BS24" s="646" t="s">
        <v>237</v>
      </c>
      <c r="BT24" s="641"/>
      <c r="BU24" s="641"/>
      <c r="BV24" s="641"/>
      <c r="BW24" s="641"/>
      <c r="BX24" s="641"/>
      <c r="BY24" s="641"/>
      <c r="BZ24" s="641"/>
      <c r="CA24" s="641"/>
      <c r="CB24" s="684"/>
      <c r="CD24" s="698" t="s">
        <v>289</v>
      </c>
      <c r="CE24" s="699"/>
      <c r="CF24" s="699"/>
      <c r="CG24" s="699"/>
      <c r="CH24" s="699"/>
      <c r="CI24" s="699"/>
      <c r="CJ24" s="699"/>
      <c r="CK24" s="699"/>
      <c r="CL24" s="699"/>
      <c r="CM24" s="699"/>
      <c r="CN24" s="699"/>
      <c r="CO24" s="699"/>
      <c r="CP24" s="699"/>
      <c r="CQ24" s="700"/>
      <c r="CR24" s="695">
        <v>10204352</v>
      </c>
      <c r="CS24" s="696"/>
      <c r="CT24" s="696"/>
      <c r="CU24" s="696"/>
      <c r="CV24" s="696"/>
      <c r="CW24" s="696"/>
      <c r="CX24" s="696"/>
      <c r="CY24" s="739"/>
      <c r="CZ24" s="740">
        <v>42</v>
      </c>
      <c r="DA24" s="713"/>
      <c r="DB24" s="713"/>
      <c r="DC24" s="743"/>
      <c r="DD24" s="738">
        <v>6512831</v>
      </c>
      <c r="DE24" s="696"/>
      <c r="DF24" s="696"/>
      <c r="DG24" s="696"/>
      <c r="DH24" s="696"/>
      <c r="DI24" s="696"/>
      <c r="DJ24" s="696"/>
      <c r="DK24" s="739"/>
      <c r="DL24" s="738">
        <v>6326068</v>
      </c>
      <c r="DM24" s="696"/>
      <c r="DN24" s="696"/>
      <c r="DO24" s="696"/>
      <c r="DP24" s="696"/>
      <c r="DQ24" s="696"/>
      <c r="DR24" s="696"/>
      <c r="DS24" s="696"/>
      <c r="DT24" s="696"/>
      <c r="DU24" s="696"/>
      <c r="DV24" s="739"/>
      <c r="DW24" s="740">
        <v>51.6</v>
      </c>
      <c r="DX24" s="713"/>
      <c r="DY24" s="713"/>
      <c r="DZ24" s="713"/>
      <c r="EA24" s="713"/>
      <c r="EB24" s="713"/>
      <c r="EC24" s="741"/>
    </row>
    <row r="25" spans="2:133" ht="11.25" customHeight="1" x14ac:dyDescent="0.15">
      <c r="B25" s="637" t="s">
        <v>290</v>
      </c>
      <c r="C25" s="638"/>
      <c r="D25" s="638"/>
      <c r="E25" s="638"/>
      <c r="F25" s="638"/>
      <c r="G25" s="638"/>
      <c r="H25" s="638"/>
      <c r="I25" s="638"/>
      <c r="J25" s="638"/>
      <c r="K25" s="638"/>
      <c r="L25" s="638"/>
      <c r="M25" s="638"/>
      <c r="N25" s="638"/>
      <c r="O25" s="638"/>
      <c r="P25" s="638"/>
      <c r="Q25" s="639"/>
      <c r="R25" s="640">
        <v>1623935</v>
      </c>
      <c r="S25" s="641"/>
      <c r="T25" s="641"/>
      <c r="U25" s="641"/>
      <c r="V25" s="641"/>
      <c r="W25" s="641"/>
      <c r="X25" s="641"/>
      <c r="Y25" s="642"/>
      <c r="Z25" s="677">
        <v>6.2</v>
      </c>
      <c r="AA25" s="677"/>
      <c r="AB25" s="677"/>
      <c r="AC25" s="677"/>
      <c r="AD25" s="678" t="s">
        <v>126</v>
      </c>
      <c r="AE25" s="678"/>
      <c r="AF25" s="678"/>
      <c r="AG25" s="678"/>
      <c r="AH25" s="678"/>
      <c r="AI25" s="678"/>
      <c r="AJ25" s="678"/>
      <c r="AK25" s="678"/>
      <c r="AL25" s="643" t="s">
        <v>126</v>
      </c>
      <c r="AM25" s="644"/>
      <c r="AN25" s="644"/>
      <c r="AO25" s="679"/>
      <c r="AP25" s="735" t="s">
        <v>291</v>
      </c>
      <c r="AQ25" s="742"/>
      <c r="AR25" s="742"/>
      <c r="AS25" s="742"/>
      <c r="AT25" s="742"/>
      <c r="AU25" s="742"/>
      <c r="AV25" s="742"/>
      <c r="AW25" s="742"/>
      <c r="AX25" s="742"/>
      <c r="AY25" s="742"/>
      <c r="AZ25" s="742"/>
      <c r="BA25" s="742"/>
      <c r="BB25" s="742"/>
      <c r="BC25" s="742"/>
      <c r="BD25" s="742"/>
      <c r="BE25" s="742"/>
      <c r="BF25" s="737"/>
      <c r="BG25" s="640" t="s">
        <v>237</v>
      </c>
      <c r="BH25" s="641"/>
      <c r="BI25" s="641"/>
      <c r="BJ25" s="641"/>
      <c r="BK25" s="641"/>
      <c r="BL25" s="641"/>
      <c r="BM25" s="641"/>
      <c r="BN25" s="642"/>
      <c r="BO25" s="677" t="s">
        <v>237</v>
      </c>
      <c r="BP25" s="677"/>
      <c r="BQ25" s="677"/>
      <c r="BR25" s="677"/>
      <c r="BS25" s="646" t="s">
        <v>237</v>
      </c>
      <c r="BT25" s="641"/>
      <c r="BU25" s="641"/>
      <c r="BV25" s="641"/>
      <c r="BW25" s="641"/>
      <c r="BX25" s="641"/>
      <c r="BY25" s="641"/>
      <c r="BZ25" s="641"/>
      <c r="CA25" s="641"/>
      <c r="CB25" s="684"/>
      <c r="CD25" s="673" t="s">
        <v>292</v>
      </c>
      <c r="CE25" s="674"/>
      <c r="CF25" s="674"/>
      <c r="CG25" s="674"/>
      <c r="CH25" s="674"/>
      <c r="CI25" s="674"/>
      <c r="CJ25" s="674"/>
      <c r="CK25" s="674"/>
      <c r="CL25" s="674"/>
      <c r="CM25" s="674"/>
      <c r="CN25" s="674"/>
      <c r="CO25" s="674"/>
      <c r="CP25" s="674"/>
      <c r="CQ25" s="675"/>
      <c r="CR25" s="640">
        <v>3528332</v>
      </c>
      <c r="CS25" s="659"/>
      <c r="CT25" s="659"/>
      <c r="CU25" s="659"/>
      <c r="CV25" s="659"/>
      <c r="CW25" s="659"/>
      <c r="CX25" s="659"/>
      <c r="CY25" s="660"/>
      <c r="CZ25" s="643">
        <v>14.5</v>
      </c>
      <c r="DA25" s="661"/>
      <c r="DB25" s="661"/>
      <c r="DC25" s="662"/>
      <c r="DD25" s="646">
        <v>3282276</v>
      </c>
      <c r="DE25" s="659"/>
      <c r="DF25" s="659"/>
      <c r="DG25" s="659"/>
      <c r="DH25" s="659"/>
      <c r="DI25" s="659"/>
      <c r="DJ25" s="659"/>
      <c r="DK25" s="660"/>
      <c r="DL25" s="646">
        <v>3097513</v>
      </c>
      <c r="DM25" s="659"/>
      <c r="DN25" s="659"/>
      <c r="DO25" s="659"/>
      <c r="DP25" s="659"/>
      <c r="DQ25" s="659"/>
      <c r="DR25" s="659"/>
      <c r="DS25" s="659"/>
      <c r="DT25" s="659"/>
      <c r="DU25" s="659"/>
      <c r="DV25" s="660"/>
      <c r="DW25" s="643">
        <v>25.3</v>
      </c>
      <c r="DX25" s="661"/>
      <c r="DY25" s="661"/>
      <c r="DZ25" s="661"/>
      <c r="EA25" s="661"/>
      <c r="EB25" s="661"/>
      <c r="EC25" s="676"/>
    </row>
    <row r="26" spans="2:133" ht="11.25" customHeight="1" x14ac:dyDescent="0.15">
      <c r="B26" s="637" t="s">
        <v>293</v>
      </c>
      <c r="C26" s="638"/>
      <c r="D26" s="638"/>
      <c r="E26" s="638"/>
      <c r="F26" s="638"/>
      <c r="G26" s="638"/>
      <c r="H26" s="638"/>
      <c r="I26" s="638"/>
      <c r="J26" s="638"/>
      <c r="K26" s="638"/>
      <c r="L26" s="638"/>
      <c r="M26" s="638"/>
      <c r="N26" s="638"/>
      <c r="O26" s="638"/>
      <c r="P26" s="638"/>
      <c r="Q26" s="639"/>
      <c r="R26" s="640">
        <v>14232299</v>
      </c>
      <c r="S26" s="641"/>
      <c r="T26" s="641"/>
      <c r="U26" s="641"/>
      <c r="V26" s="641"/>
      <c r="W26" s="641"/>
      <c r="X26" s="641"/>
      <c r="Y26" s="642"/>
      <c r="Z26" s="677">
        <v>54.7</v>
      </c>
      <c r="AA26" s="677"/>
      <c r="AB26" s="677"/>
      <c r="AC26" s="677"/>
      <c r="AD26" s="678">
        <v>11597076</v>
      </c>
      <c r="AE26" s="678"/>
      <c r="AF26" s="678"/>
      <c r="AG26" s="678"/>
      <c r="AH26" s="678"/>
      <c r="AI26" s="678"/>
      <c r="AJ26" s="678"/>
      <c r="AK26" s="678"/>
      <c r="AL26" s="643">
        <v>99.4</v>
      </c>
      <c r="AM26" s="644"/>
      <c r="AN26" s="644"/>
      <c r="AO26" s="679"/>
      <c r="AP26" s="735" t="s">
        <v>294</v>
      </c>
      <c r="AQ26" s="736"/>
      <c r="AR26" s="736"/>
      <c r="AS26" s="736"/>
      <c r="AT26" s="736"/>
      <c r="AU26" s="736"/>
      <c r="AV26" s="736"/>
      <c r="AW26" s="736"/>
      <c r="AX26" s="736"/>
      <c r="AY26" s="736"/>
      <c r="AZ26" s="736"/>
      <c r="BA26" s="736"/>
      <c r="BB26" s="736"/>
      <c r="BC26" s="736"/>
      <c r="BD26" s="736"/>
      <c r="BE26" s="736"/>
      <c r="BF26" s="737"/>
      <c r="BG26" s="640" t="s">
        <v>237</v>
      </c>
      <c r="BH26" s="641"/>
      <c r="BI26" s="641"/>
      <c r="BJ26" s="641"/>
      <c r="BK26" s="641"/>
      <c r="BL26" s="641"/>
      <c r="BM26" s="641"/>
      <c r="BN26" s="642"/>
      <c r="BO26" s="677" t="s">
        <v>126</v>
      </c>
      <c r="BP26" s="677"/>
      <c r="BQ26" s="677"/>
      <c r="BR26" s="677"/>
      <c r="BS26" s="646" t="s">
        <v>237</v>
      </c>
      <c r="BT26" s="641"/>
      <c r="BU26" s="641"/>
      <c r="BV26" s="641"/>
      <c r="BW26" s="641"/>
      <c r="BX26" s="641"/>
      <c r="BY26" s="641"/>
      <c r="BZ26" s="641"/>
      <c r="CA26" s="641"/>
      <c r="CB26" s="684"/>
      <c r="CD26" s="673" t="s">
        <v>295</v>
      </c>
      <c r="CE26" s="674"/>
      <c r="CF26" s="674"/>
      <c r="CG26" s="674"/>
      <c r="CH26" s="674"/>
      <c r="CI26" s="674"/>
      <c r="CJ26" s="674"/>
      <c r="CK26" s="674"/>
      <c r="CL26" s="674"/>
      <c r="CM26" s="674"/>
      <c r="CN26" s="674"/>
      <c r="CO26" s="674"/>
      <c r="CP26" s="674"/>
      <c r="CQ26" s="675"/>
      <c r="CR26" s="640">
        <v>2167776</v>
      </c>
      <c r="CS26" s="641"/>
      <c r="CT26" s="641"/>
      <c r="CU26" s="641"/>
      <c r="CV26" s="641"/>
      <c r="CW26" s="641"/>
      <c r="CX26" s="641"/>
      <c r="CY26" s="642"/>
      <c r="CZ26" s="643">
        <v>8.9</v>
      </c>
      <c r="DA26" s="661"/>
      <c r="DB26" s="661"/>
      <c r="DC26" s="662"/>
      <c r="DD26" s="646">
        <v>1995297</v>
      </c>
      <c r="DE26" s="641"/>
      <c r="DF26" s="641"/>
      <c r="DG26" s="641"/>
      <c r="DH26" s="641"/>
      <c r="DI26" s="641"/>
      <c r="DJ26" s="641"/>
      <c r="DK26" s="642"/>
      <c r="DL26" s="646" t="s">
        <v>126</v>
      </c>
      <c r="DM26" s="641"/>
      <c r="DN26" s="641"/>
      <c r="DO26" s="641"/>
      <c r="DP26" s="641"/>
      <c r="DQ26" s="641"/>
      <c r="DR26" s="641"/>
      <c r="DS26" s="641"/>
      <c r="DT26" s="641"/>
      <c r="DU26" s="641"/>
      <c r="DV26" s="642"/>
      <c r="DW26" s="643" t="s">
        <v>126</v>
      </c>
      <c r="DX26" s="661"/>
      <c r="DY26" s="661"/>
      <c r="DZ26" s="661"/>
      <c r="EA26" s="661"/>
      <c r="EB26" s="661"/>
      <c r="EC26" s="676"/>
    </row>
    <row r="27" spans="2:133" ht="11.25" customHeight="1" x14ac:dyDescent="0.15">
      <c r="B27" s="637" t="s">
        <v>296</v>
      </c>
      <c r="C27" s="638"/>
      <c r="D27" s="638"/>
      <c r="E27" s="638"/>
      <c r="F27" s="638"/>
      <c r="G27" s="638"/>
      <c r="H27" s="638"/>
      <c r="I27" s="638"/>
      <c r="J27" s="638"/>
      <c r="K27" s="638"/>
      <c r="L27" s="638"/>
      <c r="M27" s="638"/>
      <c r="N27" s="638"/>
      <c r="O27" s="638"/>
      <c r="P27" s="638"/>
      <c r="Q27" s="639"/>
      <c r="R27" s="640">
        <v>7129</v>
      </c>
      <c r="S27" s="641"/>
      <c r="T27" s="641"/>
      <c r="U27" s="641"/>
      <c r="V27" s="641"/>
      <c r="W27" s="641"/>
      <c r="X27" s="641"/>
      <c r="Y27" s="642"/>
      <c r="Z27" s="677">
        <v>0</v>
      </c>
      <c r="AA27" s="677"/>
      <c r="AB27" s="677"/>
      <c r="AC27" s="677"/>
      <c r="AD27" s="678">
        <v>7129</v>
      </c>
      <c r="AE27" s="678"/>
      <c r="AF27" s="678"/>
      <c r="AG27" s="678"/>
      <c r="AH27" s="678"/>
      <c r="AI27" s="678"/>
      <c r="AJ27" s="678"/>
      <c r="AK27" s="678"/>
      <c r="AL27" s="643">
        <v>0.1</v>
      </c>
      <c r="AM27" s="644"/>
      <c r="AN27" s="644"/>
      <c r="AO27" s="679"/>
      <c r="AP27" s="637" t="s">
        <v>297</v>
      </c>
      <c r="AQ27" s="638"/>
      <c r="AR27" s="638"/>
      <c r="AS27" s="638"/>
      <c r="AT27" s="638"/>
      <c r="AU27" s="638"/>
      <c r="AV27" s="638"/>
      <c r="AW27" s="638"/>
      <c r="AX27" s="638"/>
      <c r="AY27" s="638"/>
      <c r="AZ27" s="638"/>
      <c r="BA27" s="638"/>
      <c r="BB27" s="638"/>
      <c r="BC27" s="638"/>
      <c r="BD27" s="638"/>
      <c r="BE27" s="638"/>
      <c r="BF27" s="639"/>
      <c r="BG27" s="640">
        <v>5812289</v>
      </c>
      <c r="BH27" s="641"/>
      <c r="BI27" s="641"/>
      <c r="BJ27" s="641"/>
      <c r="BK27" s="641"/>
      <c r="BL27" s="641"/>
      <c r="BM27" s="641"/>
      <c r="BN27" s="642"/>
      <c r="BO27" s="677">
        <v>100</v>
      </c>
      <c r="BP27" s="677"/>
      <c r="BQ27" s="677"/>
      <c r="BR27" s="677"/>
      <c r="BS27" s="646">
        <v>32534</v>
      </c>
      <c r="BT27" s="641"/>
      <c r="BU27" s="641"/>
      <c r="BV27" s="641"/>
      <c r="BW27" s="641"/>
      <c r="BX27" s="641"/>
      <c r="BY27" s="641"/>
      <c r="BZ27" s="641"/>
      <c r="CA27" s="641"/>
      <c r="CB27" s="684"/>
      <c r="CD27" s="673" t="s">
        <v>298</v>
      </c>
      <c r="CE27" s="674"/>
      <c r="CF27" s="674"/>
      <c r="CG27" s="674"/>
      <c r="CH27" s="674"/>
      <c r="CI27" s="674"/>
      <c r="CJ27" s="674"/>
      <c r="CK27" s="674"/>
      <c r="CL27" s="674"/>
      <c r="CM27" s="674"/>
      <c r="CN27" s="674"/>
      <c r="CO27" s="674"/>
      <c r="CP27" s="674"/>
      <c r="CQ27" s="675"/>
      <c r="CR27" s="640">
        <v>4781366</v>
      </c>
      <c r="CS27" s="659"/>
      <c r="CT27" s="659"/>
      <c r="CU27" s="659"/>
      <c r="CV27" s="659"/>
      <c r="CW27" s="659"/>
      <c r="CX27" s="659"/>
      <c r="CY27" s="660"/>
      <c r="CZ27" s="643">
        <v>19.7</v>
      </c>
      <c r="DA27" s="661"/>
      <c r="DB27" s="661"/>
      <c r="DC27" s="662"/>
      <c r="DD27" s="646">
        <v>1479936</v>
      </c>
      <c r="DE27" s="659"/>
      <c r="DF27" s="659"/>
      <c r="DG27" s="659"/>
      <c r="DH27" s="659"/>
      <c r="DI27" s="659"/>
      <c r="DJ27" s="659"/>
      <c r="DK27" s="660"/>
      <c r="DL27" s="646">
        <v>1477936</v>
      </c>
      <c r="DM27" s="659"/>
      <c r="DN27" s="659"/>
      <c r="DO27" s="659"/>
      <c r="DP27" s="659"/>
      <c r="DQ27" s="659"/>
      <c r="DR27" s="659"/>
      <c r="DS27" s="659"/>
      <c r="DT27" s="659"/>
      <c r="DU27" s="659"/>
      <c r="DV27" s="660"/>
      <c r="DW27" s="643">
        <v>12.1</v>
      </c>
      <c r="DX27" s="661"/>
      <c r="DY27" s="661"/>
      <c r="DZ27" s="661"/>
      <c r="EA27" s="661"/>
      <c r="EB27" s="661"/>
      <c r="EC27" s="676"/>
    </row>
    <row r="28" spans="2:133" ht="11.25" customHeight="1" x14ac:dyDescent="0.15">
      <c r="B28" s="637" t="s">
        <v>299</v>
      </c>
      <c r="C28" s="638"/>
      <c r="D28" s="638"/>
      <c r="E28" s="638"/>
      <c r="F28" s="638"/>
      <c r="G28" s="638"/>
      <c r="H28" s="638"/>
      <c r="I28" s="638"/>
      <c r="J28" s="638"/>
      <c r="K28" s="638"/>
      <c r="L28" s="638"/>
      <c r="M28" s="638"/>
      <c r="N28" s="638"/>
      <c r="O28" s="638"/>
      <c r="P28" s="638"/>
      <c r="Q28" s="639"/>
      <c r="R28" s="640">
        <v>77523</v>
      </c>
      <c r="S28" s="641"/>
      <c r="T28" s="641"/>
      <c r="U28" s="641"/>
      <c r="V28" s="641"/>
      <c r="W28" s="641"/>
      <c r="X28" s="641"/>
      <c r="Y28" s="642"/>
      <c r="Z28" s="677">
        <v>0.3</v>
      </c>
      <c r="AA28" s="677"/>
      <c r="AB28" s="677"/>
      <c r="AC28" s="677"/>
      <c r="AD28" s="678" t="s">
        <v>237</v>
      </c>
      <c r="AE28" s="678"/>
      <c r="AF28" s="678"/>
      <c r="AG28" s="678"/>
      <c r="AH28" s="678"/>
      <c r="AI28" s="678"/>
      <c r="AJ28" s="678"/>
      <c r="AK28" s="678"/>
      <c r="AL28" s="643" t="s">
        <v>126</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300</v>
      </c>
      <c r="CE28" s="674"/>
      <c r="CF28" s="674"/>
      <c r="CG28" s="674"/>
      <c r="CH28" s="674"/>
      <c r="CI28" s="674"/>
      <c r="CJ28" s="674"/>
      <c r="CK28" s="674"/>
      <c r="CL28" s="674"/>
      <c r="CM28" s="674"/>
      <c r="CN28" s="674"/>
      <c r="CO28" s="674"/>
      <c r="CP28" s="674"/>
      <c r="CQ28" s="675"/>
      <c r="CR28" s="640">
        <v>1894654</v>
      </c>
      <c r="CS28" s="641"/>
      <c r="CT28" s="641"/>
      <c r="CU28" s="641"/>
      <c r="CV28" s="641"/>
      <c r="CW28" s="641"/>
      <c r="CX28" s="641"/>
      <c r="CY28" s="642"/>
      <c r="CZ28" s="643">
        <v>7.8</v>
      </c>
      <c r="DA28" s="661"/>
      <c r="DB28" s="661"/>
      <c r="DC28" s="662"/>
      <c r="DD28" s="646">
        <v>1750619</v>
      </c>
      <c r="DE28" s="641"/>
      <c r="DF28" s="641"/>
      <c r="DG28" s="641"/>
      <c r="DH28" s="641"/>
      <c r="DI28" s="641"/>
      <c r="DJ28" s="641"/>
      <c r="DK28" s="642"/>
      <c r="DL28" s="646">
        <v>1750619</v>
      </c>
      <c r="DM28" s="641"/>
      <c r="DN28" s="641"/>
      <c r="DO28" s="641"/>
      <c r="DP28" s="641"/>
      <c r="DQ28" s="641"/>
      <c r="DR28" s="641"/>
      <c r="DS28" s="641"/>
      <c r="DT28" s="641"/>
      <c r="DU28" s="641"/>
      <c r="DV28" s="642"/>
      <c r="DW28" s="643">
        <v>14.3</v>
      </c>
      <c r="DX28" s="661"/>
      <c r="DY28" s="661"/>
      <c r="DZ28" s="661"/>
      <c r="EA28" s="661"/>
      <c r="EB28" s="661"/>
      <c r="EC28" s="676"/>
    </row>
    <row r="29" spans="2:133" ht="11.25" customHeight="1" x14ac:dyDescent="0.15">
      <c r="B29" s="637" t="s">
        <v>301</v>
      </c>
      <c r="C29" s="638"/>
      <c r="D29" s="638"/>
      <c r="E29" s="638"/>
      <c r="F29" s="638"/>
      <c r="G29" s="638"/>
      <c r="H29" s="638"/>
      <c r="I29" s="638"/>
      <c r="J29" s="638"/>
      <c r="K29" s="638"/>
      <c r="L29" s="638"/>
      <c r="M29" s="638"/>
      <c r="N29" s="638"/>
      <c r="O29" s="638"/>
      <c r="P29" s="638"/>
      <c r="Q29" s="639"/>
      <c r="R29" s="640">
        <v>374786</v>
      </c>
      <c r="S29" s="641"/>
      <c r="T29" s="641"/>
      <c r="U29" s="641"/>
      <c r="V29" s="641"/>
      <c r="W29" s="641"/>
      <c r="X29" s="641"/>
      <c r="Y29" s="642"/>
      <c r="Z29" s="677">
        <v>1.4</v>
      </c>
      <c r="AA29" s="677"/>
      <c r="AB29" s="677"/>
      <c r="AC29" s="677"/>
      <c r="AD29" s="678">
        <v>23350</v>
      </c>
      <c r="AE29" s="678"/>
      <c r="AF29" s="678"/>
      <c r="AG29" s="678"/>
      <c r="AH29" s="678"/>
      <c r="AI29" s="678"/>
      <c r="AJ29" s="678"/>
      <c r="AK29" s="678"/>
      <c r="AL29" s="643">
        <v>0.2</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28"/>
      <c r="CD29" s="729" t="s">
        <v>302</v>
      </c>
      <c r="CE29" s="730"/>
      <c r="CF29" s="673" t="s">
        <v>70</v>
      </c>
      <c r="CG29" s="674"/>
      <c r="CH29" s="674"/>
      <c r="CI29" s="674"/>
      <c r="CJ29" s="674"/>
      <c r="CK29" s="674"/>
      <c r="CL29" s="674"/>
      <c r="CM29" s="674"/>
      <c r="CN29" s="674"/>
      <c r="CO29" s="674"/>
      <c r="CP29" s="674"/>
      <c r="CQ29" s="675"/>
      <c r="CR29" s="640">
        <v>1894611</v>
      </c>
      <c r="CS29" s="659"/>
      <c r="CT29" s="659"/>
      <c r="CU29" s="659"/>
      <c r="CV29" s="659"/>
      <c r="CW29" s="659"/>
      <c r="CX29" s="659"/>
      <c r="CY29" s="660"/>
      <c r="CZ29" s="643">
        <v>7.8</v>
      </c>
      <c r="DA29" s="661"/>
      <c r="DB29" s="661"/>
      <c r="DC29" s="662"/>
      <c r="DD29" s="646">
        <v>1750576</v>
      </c>
      <c r="DE29" s="659"/>
      <c r="DF29" s="659"/>
      <c r="DG29" s="659"/>
      <c r="DH29" s="659"/>
      <c r="DI29" s="659"/>
      <c r="DJ29" s="659"/>
      <c r="DK29" s="660"/>
      <c r="DL29" s="646">
        <v>1750576</v>
      </c>
      <c r="DM29" s="659"/>
      <c r="DN29" s="659"/>
      <c r="DO29" s="659"/>
      <c r="DP29" s="659"/>
      <c r="DQ29" s="659"/>
      <c r="DR29" s="659"/>
      <c r="DS29" s="659"/>
      <c r="DT29" s="659"/>
      <c r="DU29" s="659"/>
      <c r="DV29" s="660"/>
      <c r="DW29" s="643">
        <v>14.3</v>
      </c>
      <c r="DX29" s="661"/>
      <c r="DY29" s="661"/>
      <c r="DZ29" s="661"/>
      <c r="EA29" s="661"/>
      <c r="EB29" s="661"/>
      <c r="EC29" s="676"/>
    </row>
    <row r="30" spans="2:133" ht="11.25" customHeight="1" x14ac:dyDescent="0.15">
      <c r="B30" s="637" t="s">
        <v>303</v>
      </c>
      <c r="C30" s="638"/>
      <c r="D30" s="638"/>
      <c r="E30" s="638"/>
      <c r="F30" s="638"/>
      <c r="G30" s="638"/>
      <c r="H30" s="638"/>
      <c r="I30" s="638"/>
      <c r="J30" s="638"/>
      <c r="K30" s="638"/>
      <c r="L30" s="638"/>
      <c r="M30" s="638"/>
      <c r="N30" s="638"/>
      <c r="O30" s="638"/>
      <c r="P30" s="638"/>
      <c r="Q30" s="639"/>
      <c r="R30" s="640">
        <v>105569</v>
      </c>
      <c r="S30" s="641"/>
      <c r="T30" s="641"/>
      <c r="U30" s="641"/>
      <c r="V30" s="641"/>
      <c r="W30" s="641"/>
      <c r="X30" s="641"/>
      <c r="Y30" s="642"/>
      <c r="Z30" s="677">
        <v>0.4</v>
      </c>
      <c r="AA30" s="677"/>
      <c r="AB30" s="677"/>
      <c r="AC30" s="677"/>
      <c r="AD30" s="678" t="s">
        <v>126</v>
      </c>
      <c r="AE30" s="678"/>
      <c r="AF30" s="678"/>
      <c r="AG30" s="678"/>
      <c r="AH30" s="678"/>
      <c r="AI30" s="678"/>
      <c r="AJ30" s="678"/>
      <c r="AK30" s="678"/>
      <c r="AL30" s="643" t="s">
        <v>126</v>
      </c>
      <c r="AM30" s="644"/>
      <c r="AN30" s="644"/>
      <c r="AO30" s="679"/>
      <c r="AP30" s="701" t="s">
        <v>220</v>
      </c>
      <c r="AQ30" s="702"/>
      <c r="AR30" s="702"/>
      <c r="AS30" s="702"/>
      <c r="AT30" s="702"/>
      <c r="AU30" s="702"/>
      <c r="AV30" s="702"/>
      <c r="AW30" s="702"/>
      <c r="AX30" s="702"/>
      <c r="AY30" s="702"/>
      <c r="AZ30" s="702"/>
      <c r="BA30" s="702"/>
      <c r="BB30" s="702"/>
      <c r="BC30" s="702"/>
      <c r="BD30" s="702"/>
      <c r="BE30" s="702"/>
      <c r="BF30" s="703"/>
      <c r="BG30" s="701" t="s">
        <v>304</v>
      </c>
      <c r="BH30" s="726"/>
      <c r="BI30" s="726"/>
      <c r="BJ30" s="726"/>
      <c r="BK30" s="726"/>
      <c r="BL30" s="726"/>
      <c r="BM30" s="726"/>
      <c r="BN30" s="726"/>
      <c r="BO30" s="726"/>
      <c r="BP30" s="726"/>
      <c r="BQ30" s="727"/>
      <c r="BR30" s="701" t="s">
        <v>305</v>
      </c>
      <c r="BS30" s="726"/>
      <c r="BT30" s="726"/>
      <c r="BU30" s="726"/>
      <c r="BV30" s="726"/>
      <c r="BW30" s="726"/>
      <c r="BX30" s="726"/>
      <c r="BY30" s="726"/>
      <c r="BZ30" s="726"/>
      <c r="CA30" s="726"/>
      <c r="CB30" s="727"/>
      <c r="CD30" s="731"/>
      <c r="CE30" s="732"/>
      <c r="CF30" s="673" t="s">
        <v>306</v>
      </c>
      <c r="CG30" s="674"/>
      <c r="CH30" s="674"/>
      <c r="CI30" s="674"/>
      <c r="CJ30" s="674"/>
      <c r="CK30" s="674"/>
      <c r="CL30" s="674"/>
      <c r="CM30" s="674"/>
      <c r="CN30" s="674"/>
      <c r="CO30" s="674"/>
      <c r="CP30" s="674"/>
      <c r="CQ30" s="675"/>
      <c r="CR30" s="640">
        <v>1805151</v>
      </c>
      <c r="CS30" s="641"/>
      <c r="CT30" s="641"/>
      <c r="CU30" s="641"/>
      <c r="CV30" s="641"/>
      <c r="CW30" s="641"/>
      <c r="CX30" s="641"/>
      <c r="CY30" s="642"/>
      <c r="CZ30" s="643">
        <v>7.4</v>
      </c>
      <c r="DA30" s="661"/>
      <c r="DB30" s="661"/>
      <c r="DC30" s="662"/>
      <c r="DD30" s="646">
        <v>1676250</v>
      </c>
      <c r="DE30" s="641"/>
      <c r="DF30" s="641"/>
      <c r="DG30" s="641"/>
      <c r="DH30" s="641"/>
      <c r="DI30" s="641"/>
      <c r="DJ30" s="641"/>
      <c r="DK30" s="642"/>
      <c r="DL30" s="646">
        <v>1676250</v>
      </c>
      <c r="DM30" s="641"/>
      <c r="DN30" s="641"/>
      <c r="DO30" s="641"/>
      <c r="DP30" s="641"/>
      <c r="DQ30" s="641"/>
      <c r="DR30" s="641"/>
      <c r="DS30" s="641"/>
      <c r="DT30" s="641"/>
      <c r="DU30" s="641"/>
      <c r="DV30" s="642"/>
      <c r="DW30" s="643">
        <v>13.7</v>
      </c>
      <c r="DX30" s="661"/>
      <c r="DY30" s="661"/>
      <c r="DZ30" s="661"/>
      <c r="EA30" s="661"/>
      <c r="EB30" s="661"/>
      <c r="EC30" s="676"/>
    </row>
    <row r="31" spans="2:133" ht="11.25" customHeight="1" x14ac:dyDescent="0.15">
      <c r="B31" s="637" t="s">
        <v>307</v>
      </c>
      <c r="C31" s="638"/>
      <c r="D31" s="638"/>
      <c r="E31" s="638"/>
      <c r="F31" s="638"/>
      <c r="G31" s="638"/>
      <c r="H31" s="638"/>
      <c r="I31" s="638"/>
      <c r="J31" s="638"/>
      <c r="K31" s="638"/>
      <c r="L31" s="638"/>
      <c r="M31" s="638"/>
      <c r="N31" s="638"/>
      <c r="O31" s="638"/>
      <c r="P31" s="638"/>
      <c r="Q31" s="639"/>
      <c r="R31" s="640">
        <v>3739543</v>
      </c>
      <c r="S31" s="641"/>
      <c r="T31" s="641"/>
      <c r="U31" s="641"/>
      <c r="V31" s="641"/>
      <c r="W31" s="641"/>
      <c r="X31" s="641"/>
      <c r="Y31" s="642"/>
      <c r="Z31" s="677">
        <v>14.4</v>
      </c>
      <c r="AA31" s="677"/>
      <c r="AB31" s="677"/>
      <c r="AC31" s="677"/>
      <c r="AD31" s="678" t="s">
        <v>126</v>
      </c>
      <c r="AE31" s="678"/>
      <c r="AF31" s="678"/>
      <c r="AG31" s="678"/>
      <c r="AH31" s="678"/>
      <c r="AI31" s="678"/>
      <c r="AJ31" s="678"/>
      <c r="AK31" s="678"/>
      <c r="AL31" s="643" t="s">
        <v>126</v>
      </c>
      <c r="AM31" s="644"/>
      <c r="AN31" s="644"/>
      <c r="AO31" s="679"/>
      <c r="AP31" s="715" t="s">
        <v>308</v>
      </c>
      <c r="AQ31" s="716"/>
      <c r="AR31" s="716"/>
      <c r="AS31" s="716"/>
      <c r="AT31" s="721" t="s">
        <v>309</v>
      </c>
      <c r="AU31" s="229"/>
      <c r="AV31" s="229"/>
      <c r="AW31" s="229"/>
      <c r="AX31" s="708" t="s">
        <v>184</v>
      </c>
      <c r="AY31" s="709"/>
      <c r="AZ31" s="709"/>
      <c r="BA31" s="709"/>
      <c r="BB31" s="709"/>
      <c r="BC31" s="709"/>
      <c r="BD31" s="709"/>
      <c r="BE31" s="709"/>
      <c r="BF31" s="710"/>
      <c r="BG31" s="711">
        <v>99</v>
      </c>
      <c r="BH31" s="712"/>
      <c r="BI31" s="712"/>
      <c r="BJ31" s="712"/>
      <c r="BK31" s="712"/>
      <c r="BL31" s="712"/>
      <c r="BM31" s="713">
        <v>97.6</v>
      </c>
      <c r="BN31" s="712"/>
      <c r="BO31" s="712"/>
      <c r="BP31" s="712"/>
      <c r="BQ31" s="714"/>
      <c r="BR31" s="711">
        <v>99.3</v>
      </c>
      <c r="BS31" s="712"/>
      <c r="BT31" s="712"/>
      <c r="BU31" s="712"/>
      <c r="BV31" s="712"/>
      <c r="BW31" s="712"/>
      <c r="BX31" s="713">
        <v>97.8</v>
      </c>
      <c r="BY31" s="712"/>
      <c r="BZ31" s="712"/>
      <c r="CA31" s="712"/>
      <c r="CB31" s="714"/>
      <c r="CD31" s="731"/>
      <c r="CE31" s="732"/>
      <c r="CF31" s="673" t="s">
        <v>310</v>
      </c>
      <c r="CG31" s="674"/>
      <c r="CH31" s="674"/>
      <c r="CI31" s="674"/>
      <c r="CJ31" s="674"/>
      <c r="CK31" s="674"/>
      <c r="CL31" s="674"/>
      <c r="CM31" s="674"/>
      <c r="CN31" s="674"/>
      <c r="CO31" s="674"/>
      <c r="CP31" s="674"/>
      <c r="CQ31" s="675"/>
      <c r="CR31" s="640">
        <v>89460</v>
      </c>
      <c r="CS31" s="659"/>
      <c r="CT31" s="659"/>
      <c r="CU31" s="659"/>
      <c r="CV31" s="659"/>
      <c r="CW31" s="659"/>
      <c r="CX31" s="659"/>
      <c r="CY31" s="660"/>
      <c r="CZ31" s="643">
        <v>0.4</v>
      </c>
      <c r="DA31" s="661"/>
      <c r="DB31" s="661"/>
      <c r="DC31" s="662"/>
      <c r="DD31" s="646">
        <v>74326</v>
      </c>
      <c r="DE31" s="659"/>
      <c r="DF31" s="659"/>
      <c r="DG31" s="659"/>
      <c r="DH31" s="659"/>
      <c r="DI31" s="659"/>
      <c r="DJ31" s="659"/>
      <c r="DK31" s="660"/>
      <c r="DL31" s="646">
        <v>74326</v>
      </c>
      <c r="DM31" s="659"/>
      <c r="DN31" s="659"/>
      <c r="DO31" s="659"/>
      <c r="DP31" s="659"/>
      <c r="DQ31" s="659"/>
      <c r="DR31" s="659"/>
      <c r="DS31" s="659"/>
      <c r="DT31" s="659"/>
      <c r="DU31" s="659"/>
      <c r="DV31" s="660"/>
      <c r="DW31" s="643">
        <v>0.6</v>
      </c>
      <c r="DX31" s="661"/>
      <c r="DY31" s="661"/>
      <c r="DZ31" s="661"/>
      <c r="EA31" s="661"/>
      <c r="EB31" s="661"/>
      <c r="EC31" s="676"/>
    </row>
    <row r="32" spans="2:133" ht="11.25" customHeight="1" x14ac:dyDescent="0.15">
      <c r="B32" s="704" t="s">
        <v>311</v>
      </c>
      <c r="C32" s="705"/>
      <c r="D32" s="705"/>
      <c r="E32" s="705"/>
      <c r="F32" s="705"/>
      <c r="G32" s="705"/>
      <c r="H32" s="705"/>
      <c r="I32" s="705"/>
      <c r="J32" s="705"/>
      <c r="K32" s="705"/>
      <c r="L32" s="705"/>
      <c r="M32" s="705"/>
      <c r="N32" s="705"/>
      <c r="O32" s="705"/>
      <c r="P32" s="705"/>
      <c r="Q32" s="706"/>
      <c r="R32" s="640" t="s">
        <v>126</v>
      </c>
      <c r="S32" s="641"/>
      <c r="T32" s="641"/>
      <c r="U32" s="641"/>
      <c r="V32" s="641"/>
      <c r="W32" s="641"/>
      <c r="X32" s="641"/>
      <c r="Y32" s="642"/>
      <c r="Z32" s="677" t="s">
        <v>237</v>
      </c>
      <c r="AA32" s="677"/>
      <c r="AB32" s="677"/>
      <c r="AC32" s="677"/>
      <c r="AD32" s="678" t="s">
        <v>237</v>
      </c>
      <c r="AE32" s="678"/>
      <c r="AF32" s="678"/>
      <c r="AG32" s="678"/>
      <c r="AH32" s="678"/>
      <c r="AI32" s="678"/>
      <c r="AJ32" s="678"/>
      <c r="AK32" s="678"/>
      <c r="AL32" s="643" t="s">
        <v>126</v>
      </c>
      <c r="AM32" s="644"/>
      <c r="AN32" s="644"/>
      <c r="AO32" s="679"/>
      <c r="AP32" s="717"/>
      <c r="AQ32" s="718"/>
      <c r="AR32" s="718"/>
      <c r="AS32" s="718"/>
      <c r="AT32" s="722"/>
      <c r="AU32" s="228" t="s">
        <v>312</v>
      </c>
      <c r="AV32" s="228"/>
      <c r="AW32" s="228"/>
      <c r="AX32" s="637" t="s">
        <v>313</v>
      </c>
      <c r="AY32" s="638"/>
      <c r="AZ32" s="638"/>
      <c r="BA32" s="638"/>
      <c r="BB32" s="638"/>
      <c r="BC32" s="638"/>
      <c r="BD32" s="638"/>
      <c r="BE32" s="638"/>
      <c r="BF32" s="639"/>
      <c r="BG32" s="724">
        <v>98.8</v>
      </c>
      <c r="BH32" s="659"/>
      <c r="BI32" s="659"/>
      <c r="BJ32" s="659"/>
      <c r="BK32" s="659"/>
      <c r="BL32" s="659"/>
      <c r="BM32" s="644">
        <v>97.7</v>
      </c>
      <c r="BN32" s="725"/>
      <c r="BO32" s="725"/>
      <c r="BP32" s="725"/>
      <c r="BQ32" s="683"/>
      <c r="BR32" s="724">
        <v>99.1</v>
      </c>
      <c r="BS32" s="659"/>
      <c r="BT32" s="659"/>
      <c r="BU32" s="659"/>
      <c r="BV32" s="659"/>
      <c r="BW32" s="659"/>
      <c r="BX32" s="644">
        <v>98</v>
      </c>
      <c r="BY32" s="725"/>
      <c r="BZ32" s="725"/>
      <c r="CA32" s="725"/>
      <c r="CB32" s="683"/>
      <c r="CD32" s="733"/>
      <c r="CE32" s="734"/>
      <c r="CF32" s="673" t="s">
        <v>314</v>
      </c>
      <c r="CG32" s="674"/>
      <c r="CH32" s="674"/>
      <c r="CI32" s="674"/>
      <c r="CJ32" s="674"/>
      <c r="CK32" s="674"/>
      <c r="CL32" s="674"/>
      <c r="CM32" s="674"/>
      <c r="CN32" s="674"/>
      <c r="CO32" s="674"/>
      <c r="CP32" s="674"/>
      <c r="CQ32" s="675"/>
      <c r="CR32" s="640">
        <v>43</v>
      </c>
      <c r="CS32" s="641"/>
      <c r="CT32" s="641"/>
      <c r="CU32" s="641"/>
      <c r="CV32" s="641"/>
      <c r="CW32" s="641"/>
      <c r="CX32" s="641"/>
      <c r="CY32" s="642"/>
      <c r="CZ32" s="643">
        <v>0</v>
      </c>
      <c r="DA32" s="661"/>
      <c r="DB32" s="661"/>
      <c r="DC32" s="662"/>
      <c r="DD32" s="646">
        <v>43</v>
      </c>
      <c r="DE32" s="641"/>
      <c r="DF32" s="641"/>
      <c r="DG32" s="641"/>
      <c r="DH32" s="641"/>
      <c r="DI32" s="641"/>
      <c r="DJ32" s="641"/>
      <c r="DK32" s="642"/>
      <c r="DL32" s="646">
        <v>43</v>
      </c>
      <c r="DM32" s="641"/>
      <c r="DN32" s="641"/>
      <c r="DO32" s="641"/>
      <c r="DP32" s="641"/>
      <c r="DQ32" s="641"/>
      <c r="DR32" s="641"/>
      <c r="DS32" s="641"/>
      <c r="DT32" s="641"/>
      <c r="DU32" s="641"/>
      <c r="DV32" s="642"/>
      <c r="DW32" s="643">
        <v>0</v>
      </c>
      <c r="DX32" s="661"/>
      <c r="DY32" s="661"/>
      <c r="DZ32" s="661"/>
      <c r="EA32" s="661"/>
      <c r="EB32" s="661"/>
      <c r="EC32" s="676"/>
    </row>
    <row r="33" spans="2:133" ht="11.25" customHeight="1" x14ac:dyDescent="0.15">
      <c r="B33" s="637" t="s">
        <v>315</v>
      </c>
      <c r="C33" s="638"/>
      <c r="D33" s="638"/>
      <c r="E33" s="638"/>
      <c r="F33" s="638"/>
      <c r="G33" s="638"/>
      <c r="H33" s="638"/>
      <c r="I33" s="638"/>
      <c r="J33" s="638"/>
      <c r="K33" s="638"/>
      <c r="L33" s="638"/>
      <c r="M33" s="638"/>
      <c r="N33" s="638"/>
      <c r="O33" s="638"/>
      <c r="P33" s="638"/>
      <c r="Q33" s="639"/>
      <c r="R33" s="640">
        <v>1302775</v>
      </c>
      <c r="S33" s="641"/>
      <c r="T33" s="641"/>
      <c r="U33" s="641"/>
      <c r="V33" s="641"/>
      <c r="W33" s="641"/>
      <c r="X33" s="641"/>
      <c r="Y33" s="642"/>
      <c r="Z33" s="677">
        <v>5</v>
      </c>
      <c r="AA33" s="677"/>
      <c r="AB33" s="677"/>
      <c r="AC33" s="677"/>
      <c r="AD33" s="678" t="s">
        <v>126</v>
      </c>
      <c r="AE33" s="678"/>
      <c r="AF33" s="678"/>
      <c r="AG33" s="678"/>
      <c r="AH33" s="678"/>
      <c r="AI33" s="678"/>
      <c r="AJ33" s="678"/>
      <c r="AK33" s="678"/>
      <c r="AL33" s="643" t="s">
        <v>126</v>
      </c>
      <c r="AM33" s="644"/>
      <c r="AN33" s="644"/>
      <c r="AO33" s="679"/>
      <c r="AP33" s="719"/>
      <c r="AQ33" s="720"/>
      <c r="AR33" s="720"/>
      <c r="AS33" s="720"/>
      <c r="AT33" s="723"/>
      <c r="AU33" s="230"/>
      <c r="AV33" s="230"/>
      <c r="AW33" s="230"/>
      <c r="AX33" s="621" t="s">
        <v>316</v>
      </c>
      <c r="AY33" s="622"/>
      <c r="AZ33" s="622"/>
      <c r="BA33" s="622"/>
      <c r="BB33" s="622"/>
      <c r="BC33" s="622"/>
      <c r="BD33" s="622"/>
      <c r="BE33" s="622"/>
      <c r="BF33" s="623"/>
      <c r="BG33" s="707">
        <v>99.1</v>
      </c>
      <c r="BH33" s="625"/>
      <c r="BI33" s="625"/>
      <c r="BJ33" s="625"/>
      <c r="BK33" s="625"/>
      <c r="BL33" s="625"/>
      <c r="BM33" s="668">
        <v>97.3</v>
      </c>
      <c r="BN33" s="625"/>
      <c r="BO33" s="625"/>
      <c r="BP33" s="625"/>
      <c r="BQ33" s="689"/>
      <c r="BR33" s="707">
        <v>99.3</v>
      </c>
      <c r="BS33" s="625"/>
      <c r="BT33" s="625"/>
      <c r="BU33" s="625"/>
      <c r="BV33" s="625"/>
      <c r="BW33" s="625"/>
      <c r="BX33" s="668">
        <v>97.3</v>
      </c>
      <c r="BY33" s="625"/>
      <c r="BZ33" s="625"/>
      <c r="CA33" s="625"/>
      <c r="CB33" s="689"/>
      <c r="CD33" s="673" t="s">
        <v>317</v>
      </c>
      <c r="CE33" s="674"/>
      <c r="CF33" s="674"/>
      <c r="CG33" s="674"/>
      <c r="CH33" s="674"/>
      <c r="CI33" s="674"/>
      <c r="CJ33" s="674"/>
      <c r="CK33" s="674"/>
      <c r="CL33" s="674"/>
      <c r="CM33" s="674"/>
      <c r="CN33" s="674"/>
      <c r="CO33" s="674"/>
      <c r="CP33" s="674"/>
      <c r="CQ33" s="675"/>
      <c r="CR33" s="640">
        <v>10573567</v>
      </c>
      <c r="CS33" s="659"/>
      <c r="CT33" s="659"/>
      <c r="CU33" s="659"/>
      <c r="CV33" s="659"/>
      <c r="CW33" s="659"/>
      <c r="CX33" s="659"/>
      <c r="CY33" s="660"/>
      <c r="CZ33" s="643">
        <v>43.5</v>
      </c>
      <c r="DA33" s="661"/>
      <c r="DB33" s="661"/>
      <c r="DC33" s="662"/>
      <c r="DD33" s="646">
        <v>8130126</v>
      </c>
      <c r="DE33" s="659"/>
      <c r="DF33" s="659"/>
      <c r="DG33" s="659"/>
      <c r="DH33" s="659"/>
      <c r="DI33" s="659"/>
      <c r="DJ33" s="659"/>
      <c r="DK33" s="660"/>
      <c r="DL33" s="646">
        <v>5737706</v>
      </c>
      <c r="DM33" s="659"/>
      <c r="DN33" s="659"/>
      <c r="DO33" s="659"/>
      <c r="DP33" s="659"/>
      <c r="DQ33" s="659"/>
      <c r="DR33" s="659"/>
      <c r="DS33" s="659"/>
      <c r="DT33" s="659"/>
      <c r="DU33" s="659"/>
      <c r="DV33" s="660"/>
      <c r="DW33" s="643">
        <v>46.8</v>
      </c>
      <c r="DX33" s="661"/>
      <c r="DY33" s="661"/>
      <c r="DZ33" s="661"/>
      <c r="EA33" s="661"/>
      <c r="EB33" s="661"/>
      <c r="EC33" s="676"/>
    </row>
    <row r="34" spans="2:133" ht="11.25" customHeight="1" x14ac:dyDescent="0.15">
      <c r="B34" s="637" t="s">
        <v>318</v>
      </c>
      <c r="C34" s="638"/>
      <c r="D34" s="638"/>
      <c r="E34" s="638"/>
      <c r="F34" s="638"/>
      <c r="G34" s="638"/>
      <c r="H34" s="638"/>
      <c r="I34" s="638"/>
      <c r="J34" s="638"/>
      <c r="K34" s="638"/>
      <c r="L34" s="638"/>
      <c r="M34" s="638"/>
      <c r="N34" s="638"/>
      <c r="O34" s="638"/>
      <c r="P34" s="638"/>
      <c r="Q34" s="639"/>
      <c r="R34" s="640">
        <v>46530</v>
      </c>
      <c r="S34" s="641"/>
      <c r="T34" s="641"/>
      <c r="U34" s="641"/>
      <c r="V34" s="641"/>
      <c r="W34" s="641"/>
      <c r="X34" s="641"/>
      <c r="Y34" s="642"/>
      <c r="Z34" s="677">
        <v>0.2</v>
      </c>
      <c r="AA34" s="677"/>
      <c r="AB34" s="677"/>
      <c r="AC34" s="677"/>
      <c r="AD34" s="678">
        <v>34663</v>
      </c>
      <c r="AE34" s="678"/>
      <c r="AF34" s="678"/>
      <c r="AG34" s="678"/>
      <c r="AH34" s="678"/>
      <c r="AI34" s="678"/>
      <c r="AJ34" s="678"/>
      <c r="AK34" s="678"/>
      <c r="AL34" s="643">
        <v>0.3</v>
      </c>
      <c r="AM34" s="644"/>
      <c r="AN34" s="644"/>
      <c r="AO34" s="679"/>
      <c r="AP34" s="231"/>
      <c r="AQ34" s="232"/>
      <c r="AR34" s="228"/>
      <c r="AS34" s="229"/>
      <c r="AT34" s="229"/>
      <c r="AU34" s="229"/>
      <c r="AV34" s="229"/>
      <c r="AW34" s="229"/>
      <c r="AX34" s="229"/>
      <c r="AY34" s="229"/>
      <c r="AZ34" s="229"/>
      <c r="BA34" s="229"/>
      <c r="BB34" s="229"/>
      <c r="BC34" s="229"/>
      <c r="BD34" s="229"/>
      <c r="BE34" s="229"/>
      <c r="BF34" s="229"/>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D34" s="673" t="s">
        <v>319</v>
      </c>
      <c r="CE34" s="674"/>
      <c r="CF34" s="674"/>
      <c r="CG34" s="674"/>
      <c r="CH34" s="674"/>
      <c r="CI34" s="674"/>
      <c r="CJ34" s="674"/>
      <c r="CK34" s="674"/>
      <c r="CL34" s="674"/>
      <c r="CM34" s="674"/>
      <c r="CN34" s="674"/>
      <c r="CO34" s="674"/>
      <c r="CP34" s="674"/>
      <c r="CQ34" s="675"/>
      <c r="CR34" s="640">
        <v>2593460</v>
      </c>
      <c r="CS34" s="641"/>
      <c r="CT34" s="641"/>
      <c r="CU34" s="641"/>
      <c r="CV34" s="641"/>
      <c r="CW34" s="641"/>
      <c r="CX34" s="641"/>
      <c r="CY34" s="642"/>
      <c r="CZ34" s="643">
        <v>10.7</v>
      </c>
      <c r="DA34" s="661"/>
      <c r="DB34" s="661"/>
      <c r="DC34" s="662"/>
      <c r="DD34" s="646">
        <v>2096085</v>
      </c>
      <c r="DE34" s="641"/>
      <c r="DF34" s="641"/>
      <c r="DG34" s="641"/>
      <c r="DH34" s="641"/>
      <c r="DI34" s="641"/>
      <c r="DJ34" s="641"/>
      <c r="DK34" s="642"/>
      <c r="DL34" s="646">
        <v>1644774</v>
      </c>
      <c r="DM34" s="641"/>
      <c r="DN34" s="641"/>
      <c r="DO34" s="641"/>
      <c r="DP34" s="641"/>
      <c r="DQ34" s="641"/>
      <c r="DR34" s="641"/>
      <c r="DS34" s="641"/>
      <c r="DT34" s="641"/>
      <c r="DU34" s="641"/>
      <c r="DV34" s="642"/>
      <c r="DW34" s="643">
        <v>13.4</v>
      </c>
      <c r="DX34" s="661"/>
      <c r="DY34" s="661"/>
      <c r="DZ34" s="661"/>
      <c r="EA34" s="661"/>
      <c r="EB34" s="661"/>
      <c r="EC34" s="676"/>
    </row>
    <row r="35" spans="2:133" ht="11.25" customHeight="1" x14ac:dyDescent="0.15">
      <c r="B35" s="637" t="s">
        <v>320</v>
      </c>
      <c r="C35" s="638"/>
      <c r="D35" s="638"/>
      <c r="E35" s="638"/>
      <c r="F35" s="638"/>
      <c r="G35" s="638"/>
      <c r="H35" s="638"/>
      <c r="I35" s="638"/>
      <c r="J35" s="638"/>
      <c r="K35" s="638"/>
      <c r="L35" s="638"/>
      <c r="M35" s="638"/>
      <c r="N35" s="638"/>
      <c r="O35" s="638"/>
      <c r="P35" s="638"/>
      <c r="Q35" s="639"/>
      <c r="R35" s="640">
        <v>106149</v>
      </c>
      <c r="S35" s="641"/>
      <c r="T35" s="641"/>
      <c r="U35" s="641"/>
      <c r="V35" s="641"/>
      <c r="W35" s="641"/>
      <c r="X35" s="641"/>
      <c r="Y35" s="642"/>
      <c r="Z35" s="677">
        <v>0.4</v>
      </c>
      <c r="AA35" s="677"/>
      <c r="AB35" s="677"/>
      <c r="AC35" s="677"/>
      <c r="AD35" s="678" t="s">
        <v>126</v>
      </c>
      <c r="AE35" s="678"/>
      <c r="AF35" s="678"/>
      <c r="AG35" s="678"/>
      <c r="AH35" s="678"/>
      <c r="AI35" s="678"/>
      <c r="AJ35" s="678"/>
      <c r="AK35" s="678"/>
      <c r="AL35" s="643" t="s">
        <v>237</v>
      </c>
      <c r="AM35" s="644"/>
      <c r="AN35" s="644"/>
      <c r="AO35" s="679"/>
      <c r="AP35" s="233"/>
      <c r="AQ35" s="701" t="s">
        <v>321</v>
      </c>
      <c r="AR35" s="702"/>
      <c r="AS35" s="702"/>
      <c r="AT35" s="702"/>
      <c r="AU35" s="702"/>
      <c r="AV35" s="702"/>
      <c r="AW35" s="702"/>
      <c r="AX35" s="702"/>
      <c r="AY35" s="702"/>
      <c r="AZ35" s="702"/>
      <c r="BA35" s="702"/>
      <c r="BB35" s="702"/>
      <c r="BC35" s="702"/>
      <c r="BD35" s="702"/>
      <c r="BE35" s="702"/>
      <c r="BF35" s="703"/>
      <c r="BG35" s="701" t="s">
        <v>322</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323</v>
      </c>
      <c r="CE35" s="674"/>
      <c r="CF35" s="674"/>
      <c r="CG35" s="674"/>
      <c r="CH35" s="674"/>
      <c r="CI35" s="674"/>
      <c r="CJ35" s="674"/>
      <c r="CK35" s="674"/>
      <c r="CL35" s="674"/>
      <c r="CM35" s="674"/>
      <c r="CN35" s="674"/>
      <c r="CO35" s="674"/>
      <c r="CP35" s="674"/>
      <c r="CQ35" s="675"/>
      <c r="CR35" s="640">
        <v>86622</v>
      </c>
      <c r="CS35" s="659"/>
      <c r="CT35" s="659"/>
      <c r="CU35" s="659"/>
      <c r="CV35" s="659"/>
      <c r="CW35" s="659"/>
      <c r="CX35" s="659"/>
      <c r="CY35" s="660"/>
      <c r="CZ35" s="643">
        <v>0.4</v>
      </c>
      <c r="DA35" s="661"/>
      <c r="DB35" s="661"/>
      <c r="DC35" s="662"/>
      <c r="DD35" s="646">
        <v>86373</v>
      </c>
      <c r="DE35" s="659"/>
      <c r="DF35" s="659"/>
      <c r="DG35" s="659"/>
      <c r="DH35" s="659"/>
      <c r="DI35" s="659"/>
      <c r="DJ35" s="659"/>
      <c r="DK35" s="660"/>
      <c r="DL35" s="646">
        <v>85617</v>
      </c>
      <c r="DM35" s="659"/>
      <c r="DN35" s="659"/>
      <c r="DO35" s="659"/>
      <c r="DP35" s="659"/>
      <c r="DQ35" s="659"/>
      <c r="DR35" s="659"/>
      <c r="DS35" s="659"/>
      <c r="DT35" s="659"/>
      <c r="DU35" s="659"/>
      <c r="DV35" s="660"/>
      <c r="DW35" s="643">
        <v>0.7</v>
      </c>
      <c r="DX35" s="661"/>
      <c r="DY35" s="661"/>
      <c r="DZ35" s="661"/>
      <c r="EA35" s="661"/>
      <c r="EB35" s="661"/>
      <c r="EC35" s="676"/>
    </row>
    <row r="36" spans="2:133" ht="11.25" customHeight="1" x14ac:dyDescent="0.15">
      <c r="B36" s="637" t="s">
        <v>324</v>
      </c>
      <c r="C36" s="638"/>
      <c r="D36" s="638"/>
      <c r="E36" s="638"/>
      <c r="F36" s="638"/>
      <c r="G36" s="638"/>
      <c r="H36" s="638"/>
      <c r="I36" s="638"/>
      <c r="J36" s="638"/>
      <c r="K36" s="638"/>
      <c r="L36" s="638"/>
      <c r="M36" s="638"/>
      <c r="N36" s="638"/>
      <c r="O36" s="638"/>
      <c r="P36" s="638"/>
      <c r="Q36" s="639"/>
      <c r="R36" s="640">
        <v>2799326</v>
      </c>
      <c r="S36" s="641"/>
      <c r="T36" s="641"/>
      <c r="U36" s="641"/>
      <c r="V36" s="641"/>
      <c r="W36" s="641"/>
      <c r="X36" s="641"/>
      <c r="Y36" s="642"/>
      <c r="Z36" s="677">
        <v>10.8</v>
      </c>
      <c r="AA36" s="677"/>
      <c r="AB36" s="677"/>
      <c r="AC36" s="677"/>
      <c r="AD36" s="678" t="s">
        <v>237</v>
      </c>
      <c r="AE36" s="678"/>
      <c r="AF36" s="678"/>
      <c r="AG36" s="678"/>
      <c r="AH36" s="678"/>
      <c r="AI36" s="678"/>
      <c r="AJ36" s="678"/>
      <c r="AK36" s="678"/>
      <c r="AL36" s="643" t="s">
        <v>237</v>
      </c>
      <c r="AM36" s="644"/>
      <c r="AN36" s="644"/>
      <c r="AO36" s="679"/>
      <c r="AP36" s="233"/>
      <c r="AQ36" s="692" t="s">
        <v>325</v>
      </c>
      <c r="AR36" s="693"/>
      <c r="AS36" s="693"/>
      <c r="AT36" s="693"/>
      <c r="AU36" s="693"/>
      <c r="AV36" s="693"/>
      <c r="AW36" s="693"/>
      <c r="AX36" s="693"/>
      <c r="AY36" s="694"/>
      <c r="AZ36" s="695">
        <v>4999813</v>
      </c>
      <c r="BA36" s="696"/>
      <c r="BB36" s="696"/>
      <c r="BC36" s="696"/>
      <c r="BD36" s="696"/>
      <c r="BE36" s="696"/>
      <c r="BF36" s="697"/>
      <c r="BG36" s="698" t="s">
        <v>326</v>
      </c>
      <c r="BH36" s="699"/>
      <c r="BI36" s="699"/>
      <c r="BJ36" s="699"/>
      <c r="BK36" s="699"/>
      <c r="BL36" s="699"/>
      <c r="BM36" s="699"/>
      <c r="BN36" s="699"/>
      <c r="BO36" s="699"/>
      <c r="BP36" s="699"/>
      <c r="BQ36" s="699"/>
      <c r="BR36" s="699"/>
      <c r="BS36" s="699"/>
      <c r="BT36" s="699"/>
      <c r="BU36" s="700"/>
      <c r="BV36" s="695">
        <v>33494</v>
      </c>
      <c r="BW36" s="696"/>
      <c r="BX36" s="696"/>
      <c r="BY36" s="696"/>
      <c r="BZ36" s="696"/>
      <c r="CA36" s="696"/>
      <c r="CB36" s="697"/>
      <c r="CD36" s="673" t="s">
        <v>327</v>
      </c>
      <c r="CE36" s="674"/>
      <c r="CF36" s="674"/>
      <c r="CG36" s="674"/>
      <c r="CH36" s="674"/>
      <c r="CI36" s="674"/>
      <c r="CJ36" s="674"/>
      <c r="CK36" s="674"/>
      <c r="CL36" s="674"/>
      <c r="CM36" s="674"/>
      <c r="CN36" s="674"/>
      <c r="CO36" s="674"/>
      <c r="CP36" s="674"/>
      <c r="CQ36" s="675"/>
      <c r="CR36" s="640">
        <v>2181488</v>
      </c>
      <c r="CS36" s="641"/>
      <c r="CT36" s="641"/>
      <c r="CU36" s="641"/>
      <c r="CV36" s="641"/>
      <c r="CW36" s="641"/>
      <c r="CX36" s="641"/>
      <c r="CY36" s="642"/>
      <c r="CZ36" s="643">
        <v>9</v>
      </c>
      <c r="DA36" s="661"/>
      <c r="DB36" s="661"/>
      <c r="DC36" s="662"/>
      <c r="DD36" s="646">
        <v>1745341</v>
      </c>
      <c r="DE36" s="641"/>
      <c r="DF36" s="641"/>
      <c r="DG36" s="641"/>
      <c r="DH36" s="641"/>
      <c r="DI36" s="641"/>
      <c r="DJ36" s="641"/>
      <c r="DK36" s="642"/>
      <c r="DL36" s="646">
        <v>1049589</v>
      </c>
      <c r="DM36" s="641"/>
      <c r="DN36" s="641"/>
      <c r="DO36" s="641"/>
      <c r="DP36" s="641"/>
      <c r="DQ36" s="641"/>
      <c r="DR36" s="641"/>
      <c r="DS36" s="641"/>
      <c r="DT36" s="641"/>
      <c r="DU36" s="641"/>
      <c r="DV36" s="642"/>
      <c r="DW36" s="643">
        <v>8.6</v>
      </c>
      <c r="DX36" s="661"/>
      <c r="DY36" s="661"/>
      <c r="DZ36" s="661"/>
      <c r="EA36" s="661"/>
      <c r="EB36" s="661"/>
      <c r="EC36" s="676"/>
    </row>
    <row r="37" spans="2:133" ht="11.25" customHeight="1" x14ac:dyDescent="0.15">
      <c r="B37" s="637" t="s">
        <v>328</v>
      </c>
      <c r="C37" s="638"/>
      <c r="D37" s="638"/>
      <c r="E37" s="638"/>
      <c r="F37" s="638"/>
      <c r="G37" s="638"/>
      <c r="H37" s="638"/>
      <c r="I37" s="638"/>
      <c r="J37" s="638"/>
      <c r="K37" s="638"/>
      <c r="L37" s="638"/>
      <c r="M37" s="638"/>
      <c r="N37" s="638"/>
      <c r="O37" s="638"/>
      <c r="P37" s="638"/>
      <c r="Q37" s="639"/>
      <c r="R37" s="640">
        <v>681773</v>
      </c>
      <c r="S37" s="641"/>
      <c r="T37" s="641"/>
      <c r="U37" s="641"/>
      <c r="V37" s="641"/>
      <c r="W37" s="641"/>
      <c r="X37" s="641"/>
      <c r="Y37" s="642"/>
      <c r="Z37" s="677">
        <v>2.6</v>
      </c>
      <c r="AA37" s="677"/>
      <c r="AB37" s="677"/>
      <c r="AC37" s="677"/>
      <c r="AD37" s="678" t="s">
        <v>126</v>
      </c>
      <c r="AE37" s="678"/>
      <c r="AF37" s="678"/>
      <c r="AG37" s="678"/>
      <c r="AH37" s="678"/>
      <c r="AI37" s="678"/>
      <c r="AJ37" s="678"/>
      <c r="AK37" s="678"/>
      <c r="AL37" s="643" t="s">
        <v>237</v>
      </c>
      <c r="AM37" s="644"/>
      <c r="AN37" s="644"/>
      <c r="AO37" s="679"/>
      <c r="AQ37" s="680" t="s">
        <v>329</v>
      </c>
      <c r="AR37" s="681"/>
      <c r="AS37" s="681"/>
      <c r="AT37" s="681"/>
      <c r="AU37" s="681"/>
      <c r="AV37" s="681"/>
      <c r="AW37" s="681"/>
      <c r="AX37" s="681"/>
      <c r="AY37" s="682"/>
      <c r="AZ37" s="640">
        <v>2139096</v>
      </c>
      <c r="BA37" s="641"/>
      <c r="BB37" s="641"/>
      <c r="BC37" s="641"/>
      <c r="BD37" s="659"/>
      <c r="BE37" s="659"/>
      <c r="BF37" s="683"/>
      <c r="BG37" s="673" t="s">
        <v>330</v>
      </c>
      <c r="BH37" s="674"/>
      <c r="BI37" s="674"/>
      <c r="BJ37" s="674"/>
      <c r="BK37" s="674"/>
      <c r="BL37" s="674"/>
      <c r="BM37" s="674"/>
      <c r="BN37" s="674"/>
      <c r="BO37" s="674"/>
      <c r="BP37" s="674"/>
      <c r="BQ37" s="674"/>
      <c r="BR37" s="674"/>
      <c r="BS37" s="674"/>
      <c r="BT37" s="674"/>
      <c r="BU37" s="675"/>
      <c r="BV37" s="640">
        <v>-45971</v>
      </c>
      <c r="BW37" s="641"/>
      <c r="BX37" s="641"/>
      <c r="BY37" s="641"/>
      <c r="BZ37" s="641"/>
      <c r="CA37" s="641"/>
      <c r="CB37" s="684"/>
      <c r="CD37" s="673" t="s">
        <v>331</v>
      </c>
      <c r="CE37" s="674"/>
      <c r="CF37" s="674"/>
      <c r="CG37" s="674"/>
      <c r="CH37" s="674"/>
      <c r="CI37" s="674"/>
      <c r="CJ37" s="674"/>
      <c r="CK37" s="674"/>
      <c r="CL37" s="674"/>
      <c r="CM37" s="674"/>
      <c r="CN37" s="674"/>
      <c r="CO37" s="674"/>
      <c r="CP37" s="674"/>
      <c r="CQ37" s="675"/>
      <c r="CR37" s="640">
        <v>612386</v>
      </c>
      <c r="CS37" s="659"/>
      <c r="CT37" s="659"/>
      <c r="CU37" s="659"/>
      <c r="CV37" s="659"/>
      <c r="CW37" s="659"/>
      <c r="CX37" s="659"/>
      <c r="CY37" s="660"/>
      <c r="CZ37" s="643">
        <v>2.5</v>
      </c>
      <c r="DA37" s="661"/>
      <c r="DB37" s="661"/>
      <c r="DC37" s="662"/>
      <c r="DD37" s="646">
        <v>612386</v>
      </c>
      <c r="DE37" s="659"/>
      <c r="DF37" s="659"/>
      <c r="DG37" s="659"/>
      <c r="DH37" s="659"/>
      <c r="DI37" s="659"/>
      <c r="DJ37" s="659"/>
      <c r="DK37" s="660"/>
      <c r="DL37" s="646">
        <v>612386</v>
      </c>
      <c r="DM37" s="659"/>
      <c r="DN37" s="659"/>
      <c r="DO37" s="659"/>
      <c r="DP37" s="659"/>
      <c r="DQ37" s="659"/>
      <c r="DR37" s="659"/>
      <c r="DS37" s="659"/>
      <c r="DT37" s="659"/>
      <c r="DU37" s="659"/>
      <c r="DV37" s="660"/>
      <c r="DW37" s="643">
        <v>5</v>
      </c>
      <c r="DX37" s="661"/>
      <c r="DY37" s="661"/>
      <c r="DZ37" s="661"/>
      <c r="EA37" s="661"/>
      <c r="EB37" s="661"/>
      <c r="EC37" s="676"/>
    </row>
    <row r="38" spans="2:133" ht="11.25" customHeight="1" x14ac:dyDescent="0.15">
      <c r="B38" s="637" t="s">
        <v>332</v>
      </c>
      <c r="C38" s="638"/>
      <c r="D38" s="638"/>
      <c r="E38" s="638"/>
      <c r="F38" s="638"/>
      <c r="G38" s="638"/>
      <c r="H38" s="638"/>
      <c r="I38" s="638"/>
      <c r="J38" s="638"/>
      <c r="K38" s="638"/>
      <c r="L38" s="638"/>
      <c r="M38" s="638"/>
      <c r="N38" s="638"/>
      <c r="O38" s="638"/>
      <c r="P38" s="638"/>
      <c r="Q38" s="639"/>
      <c r="R38" s="640">
        <v>975746</v>
      </c>
      <c r="S38" s="641"/>
      <c r="T38" s="641"/>
      <c r="U38" s="641"/>
      <c r="V38" s="641"/>
      <c r="W38" s="641"/>
      <c r="X38" s="641"/>
      <c r="Y38" s="642"/>
      <c r="Z38" s="677">
        <v>3.7</v>
      </c>
      <c r="AA38" s="677"/>
      <c r="AB38" s="677"/>
      <c r="AC38" s="677"/>
      <c r="AD38" s="678">
        <v>1614</v>
      </c>
      <c r="AE38" s="678"/>
      <c r="AF38" s="678"/>
      <c r="AG38" s="678"/>
      <c r="AH38" s="678"/>
      <c r="AI38" s="678"/>
      <c r="AJ38" s="678"/>
      <c r="AK38" s="678"/>
      <c r="AL38" s="643">
        <v>0</v>
      </c>
      <c r="AM38" s="644"/>
      <c r="AN38" s="644"/>
      <c r="AO38" s="679"/>
      <c r="AQ38" s="680" t="s">
        <v>333</v>
      </c>
      <c r="AR38" s="681"/>
      <c r="AS38" s="681"/>
      <c r="AT38" s="681"/>
      <c r="AU38" s="681"/>
      <c r="AV38" s="681"/>
      <c r="AW38" s="681"/>
      <c r="AX38" s="681"/>
      <c r="AY38" s="682"/>
      <c r="AZ38" s="640">
        <v>475280</v>
      </c>
      <c r="BA38" s="641"/>
      <c r="BB38" s="641"/>
      <c r="BC38" s="641"/>
      <c r="BD38" s="659"/>
      <c r="BE38" s="659"/>
      <c r="BF38" s="683"/>
      <c r="BG38" s="673" t="s">
        <v>334</v>
      </c>
      <c r="BH38" s="674"/>
      <c r="BI38" s="674"/>
      <c r="BJ38" s="674"/>
      <c r="BK38" s="674"/>
      <c r="BL38" s="674"/>
      <c r="BM38" s="674"/>
      <c r="BN38" s="674"/>
      <c r="BO38" s="674"/>
      <c r="BP38" s="674"/>
      <c r="BQ38" s="674"/>
      <c r="BR38" s="674"/>
      <c r="BS38" s="674"/>
      <c r="BT38" s="674"/>
      <c r="BU38" s="675"/>
      <c r="BV38" s="640">
        <v>7341</v>
      </c>
      <c r="BW38" s="641"/>
      <c r="BX38" s="641"/>
      <c r="BY38" s="641"/>
      <c r="BZ38" s="641"/>
      <c r="CA38" s="641"/>
      <c r="CB38" s="684"/>
      <c r="CD38" s="673" t="s">
        <v>335</v>
      </c>
      <c r="CE38" s="674"/>
      <c r="CF38" s="674"/>
      <c r="CG38" s="674"/>
      <c r="CH38" s="674"/>
      <c r="CI38" s="674"/>
      <c r="CJ38" s="674"/>
      <c r="CK38" s="674"/>
      <c r="CL38" s="674"/>
      <c r="CM38" s="674"/>
      <c r="CN38" s="674"/>
      <c r="CO38" s="674"/>
      <c r="CP38" s="674"/>
      <c r="CQ38" s="675"/>
      <c r="CR38" s="640">
        <v>4490007</v>
      </c>
      <c r="CS38" s="641"/>
      <c r="CT38" s="641"/>
      <c r="CU38" s="641"/>
      <c r="CV38" s="641"/>
      <c r="CW38" s="641"/>
      <c r="CX38" s="641"/>
      <c r="CY38" s="642"/>
      <c r="CZ38" s="643">
        <v>18.5</v>
      </c>
      <c r="DA38" s="661"/>
      <c r="DB38" s="661"/>
      <c r="DC38" s="662"/>
      <c r="DD38" s="646">
        <v>3715822</v>
      </c>
      <c r="DE38" s="641"/>
      <c r="DF38" s="641"/>
      <c r="DG38" s="641"/>
      <c r="DH38" s="641"/>
      <c r="DI38" s="641"/>
      <c r="DJ38" s="641"/>
      <c r="DK38" s="642"/>
      <c r="DL38" s="646">
        <v>2957726</v>
      </c>
      <c r="DM38" s="641"/>
      <c r="DN38" s="641"/>
      <c r="DO38" s="641"/>
      <c r="DP38" s="641"/>
      <c r="DQ38" s="641"/>
      <c r="DR38" s="641"/>
      <c r="DS38" s="641"/>
      <c r="DT38" s="641"/>
      <c r="DU38" s="641"/>
      <c r="DV38" s="642"/>
      <c r="DW38" s="643">
        <v>24.1</v>
      </c>
      <c r="DX38" s="661"/>
      <c r="DY38" s="661"/>
      <c r="DZ38" s="661"/>
      <c r="EA38" s="661"/>
      <c r="EB38" s="661"/>
      <c r="EC38" s="676"/>
    </row>
    <row r="39" spans="2:133" ht="11.25" customHeight="1" x14ac:dyDescent="0.15">
      <c r="B39" s="637" t="s">
        <v>336</v>
      </c>
      <c r="C39" s="638"/>
      <c r="D39" s="638"/>
      <c r="E39" s="638"/>
      <c r="F39" s="638"/>
      <c r="G39" s="638"/>
      <c r="H39" s="638"/>
      <c r="I39" s="638"/>
      <c r="J39" s="638"/>
      <c r="K39" s="638"/>
      <c r="L39" s="638"/>
      <c r="M39" s="638"/>
      <c r="N39" s="638"/>
      <c r="O39" s="638"/>
      <c r="P39" s="638"/>
      <c r="Q39" s="639"/>
      <c r="R39" s="640">
        <v>1580300</v>
      </c>
      <c r="S39" s="641"/>
      <c r="T39" s="641"/>
      <c r="U39" s="641"/>
      <c r="V39" s="641"/>
      <c r="W39" s="641"/>
      <c r="X39" s="641"/>
      <c r="Y39" s="642"/>
      <c r="Z39" s="677">
        <v>6.1</v>
      </c>
      <c r="AA39" s="677"/>
      <c r="AB39" s="677"/>
      <c r="AC39" s="677"/>
      <c r="AD39" s="678" t="s">
        <v>126</v>
      </c>
      <c r="AE39" s="678"/>
      <c r="AF39" s="678"/>
      <c r="AG39" s="678"/>
      <c r="AH39" s="678"/>
      <c r="AI39" s="678"/>
      <c r="AJ39" s="678"/>
      <c r="AK39" s="678"/>
      <c r="AL39" s="643" t="s">
        <v>126</v>
      </c>
      <c r="AM39" s="644"/>
      <c r="AN39" s="644"/>
      <c r="AO39" s="679"/>
      <c r="AQ39" s="680" t="s">
        <v>337</v>
      </c>
      <c r="AR39" s="681"/>
      <c r="AS39" s="681"/>
      <c r="AT39" s="681"/>
      <c r="AU39" s="681"/>
      <c r="AV39" s="681"/>
      <c r="AW39" s="681"/>
      <c r="AX39" s="681"/>
      <c r="AY39" s="682"/>
      <c r="AZ39" s="640">
        <v>87292</v>
      </c>
      <c r="BA39" s="641"/>
      <c r="BB39" s="641"/>
      <c r="BC39" s="641"/>
      <c r="BD39" s="659"/>
      <c r="BE39" s="659"/>
      <c r="BF39" s="683"/>
      <c r="BG39" s="673" t="s">
        <v>338</v>
      </c>
      <c r="BH39" s="674"/>
      <c r="BI39" s="674"/>
      <c r="BJ39" s="674"/>
      <c r="BK39" s="674"/>
      <c r="BL39" s="674"/>
      <c r="BM39" s="674"/>
      <c r="BN39" s="674"/>
      <c r="BO39" s="674"/>
      <c r="BP39" s="674"/>
      <c r="BQ39" s="674"/>
      <c r="BR39" s="674"/>
      <c r="BS39" s="674"/>
      <c r="BT39" s="674"/>
      <c r="BU39" s="675"/>
      <c r="BV39" s="640">
        <v>11337</v>
      </c>
      <c r="BW39" s="641"/>
      <c r="BX39" s="641"/>
      <c r="BY39" s="641"/>
      <c r="BZ39" s="641"/>
      <c r="CA39" s="641"/>
      <c r="CB39" s="684"/>
      <c r="CD39" s="673" t="s">
        <v>339</v>
      </c>
      <c r="CE39" s="674"/>
      <c r="CF39" s="674"/>
      <c r="CG39" s="674"/>
      <c r="CH39" s="674"/>
      <c r="CI39" s="674"/>
      <c r="CJ39" s="674"/>
      <c r="CK39" s="674"/>
      <c r="CL39" s="674"/>
      <c r="CM39" s="674"/>
      <c r="CN39" s="674"/>
      <c r="CO39" s="674"/>
      <c r="CP39" s="674"/>
      <c r="CQ39" s="675"/>
      <c r="CR39" s="640">
        <v>523290</v>
      </c>
      <c r="CS39" s="659"/>
      <c r="CT39" s="659"/>
      <c r="CU39" s="659"/>
      <c r="CV39" s="659"/>
      <c r="CW39" s="659"/>
      <c r="CX39" s="659"/>
      <c r="CY39" s="660"/>
      <c r="CZ39" s="643">
        <v>2.2000000000000002</v>
      </c>
      <c r="DA39" s="661"/>
      <c r="DB39" s="661"/>
      <c r="DC39" s="662"/>
      <c r="DD39" s="646">
        <v>486205</v>
      </c>
      <c r="DE39" s="659"/>
      <c r="DF39" s="659"/>
      <c r="DG39" s="659"/>
      <c r="DH39" s="659"/>
      <c r="DI39" s="659"/>
      <c r="DJ39" s="659"/>
      <c r="DK39" s="660"/>
      <c r="DL39" s="646" t="s">
        <v>126</v>
      </c>
      <c r="DM39" s="659"/>
      <c r="DN39" s="659"/>
      <c r="DO39" s="659"/>
      <c r="DP39" s="659"/>
      <c r="DQ39" s="659"/>
      <c r="DR39" s="659"/>
      <c r="DS39" s="659"/>
      <c r="DT39" s="659"/>
      <c r="DU39" s="659"/>
      <c r="DV39" s="660"/>
      <c r="DW39" s="643" t="s">
        <v>126</v>
      </c>
      <c r="DX39" s="661"/>
      <c r="DY39" s="661"/>
      <c r="DZ39" s="661"/>
      <c r="EA39" s="661"/>
      <c r="EB39" s="661"/>
      <c r="EC39" s="676"/>
    </row>
    <row r="40" spans="2:133" ht="11.25" customHeight="1" x14ac:dyDescent="0.15">
      <c r="B40" s="637" t="s">
        <v>340</v>
      </c>
      <c r="C40" s="638"/>
      <c r="D40" s="638"/>
      <c r="E40" s="638"/>
      <c r="F40" s="638"/>
      <c r="G40" s="638"/>
      <c r="H40" s="638"/>
      <c r="I40" s="638"/>
      <c r="J40" s="638"/>
      <c r="K40" s="638"/>
      <c r="L40" s="638"/>
      <c r="M40" s="638"/>
      <c r="N40" s="638"/>
      <c r="O40" s="638"/>
      <c r="P40" s="638"/>
      <c r="Q40" s="639"/>
      <c r="R40" s="640" t="s">
        <v>126</v>
      </c>
      <c r="S40" s="641"/>
      <c r="T40" s="641"/>
      <c r="U40" s="641"/>
      <c r="V40" s="641"/>
      <c r="W40" s="641"/>
      <c r="X40" s="641"/>
      <c r="Y40" s="642"/>
      <c r="Z40" s="677" t="s">
        <v>126</v>
      </c>
      <c r="AA40" s="677"/>
      <c r="AB40" s="677"/>
      <c r="AC40" s="677"/>
      <c r="AD40" s="678" t="s">
        <v>126</v>
      </c>
      <c r="AE40" s="678"/>
      <c r="AF40" s="678"/>
      <c r="AG40" s="678"/>
      <c r="AH40" s="678"/>
      <c r="AI40" s="678"/>
      <c r="AJ40" s="678"/>
      <c r="AK40" s="678"/>
      <c r="AL40" s="643" t="s">
        <v>126</v>
      </c>
      <c r="AM40" s="644"/>
      <c r="AN40" s="644"/>
      <c r="AO40" s="679"/>
      <c r="AQ40" s="680" t="s">
        <v>341</v>
      </c>
      <c r="AR40" s="681"/>
      <c r="AS40" s="681"/>
      <c r="AT40" s="681"/>
      <c r="AU40" s="681"/>
      <c r="AV40" s="681"/>
      <c r="AW40" s="681"/>
      <c r="AX40" s="681"/>
      <c r="AY40" s="682"/>
      <c r="AZ40" s="640">
        <v>78343</v>
      </c>
      <c r="BA40" s="641"/>
      <c r="BB40" s="641"/>
      <c r="BC40" s="641"/>
      <c r="BD40" s="659"/>
      <c r="BE40" s="659"/>
      <c r="BF40" s="683"/>
      <c r="BG40" s="685" t="s">
        <v>342</v>
      </c>
      <c r="BH40" s="686"/>
      <c r="BI40" s="686"/>
      <c r="BJ40" s="686"/>
      <c r="BK40" s="686"/>
      <c r="BL40" s="234"/>
      <c r="BM40" s="674" t="s">
        <v>343</v>
      </c>
      <c r="BN40" s="674"/>
      <c r="BO40" s="674"/>
      <c r="BP40" s="674"/>
      <c r="BQ40" s="674"/>
      <c r="BR40" s="674"/>
      <c r="BS40" s="674"/>
      <c r="BT40" s="674"/>
      <c r="BU40" s="675"/>
      <c r="BV40" s="640">
        <v>82</v>
      </c>
      <c r="BW40" s="641"/>
      <c r="BX40" s="641"/>
      <c r="BY40" s="641"/>
      <c r="BZ40" s="641"/>
      <c r="CA40" s="641"/>
      <c r="CB40" s="684"/>
      <c r="CD40" s="673" t="s">
        <v>344</v>
      </c>
      <c r="CE40" s="674"/>
      <c r="CF40" s="674"/>
      <c r="CG40" s="674"/>
      <c r="CH40" s="674"/>
      <c r="CI40" s="674"/>
      <c r="CJ40" s="674"/>
      <c r="CK40" s="674"/>
      <c r="CL40" s="674"/>
      <c r="CM40" s="674"/>
      <c r="CN40" s="674"/>
      <c r="CO40" s="674"/>
      <c r="CP40" s="674"/>
      <c r="CQ40" s="675"/>
      <c r="CR40" s="640">
        <v>698700</v>
      </c>
      <c r="CS40" s="641"/>
      <c r="CT40" s="641"/>
      <c r="CU40" s="641"/>
      <c r="CV40" s="641"/>
      <c r="CW40" s="641"/>
      <c r="CX40" s="641"/>
      <c r="CY40" s="642"/>
      <c r="CZ40" s="643">
        <v>2.9</v>
      </c>
      <c r="DA40" s="661"/>
      <c r="DB40" s="661"/>
      <c r="DC40" s="662"/>
      <c r="DD40" s="646">
        <v>300</v>
      </c>
      <c r="DE40" s="641"/>
      <c r="DF40" s="641"/>
      <c r="DG40" s="641"/>
      <c r="DH40" s="641"/>
      <c r="DI40" s="641"/>
      <c r="DJ40" s="641"/>
      <c r="DK40" s="642"/>
      <c r="DL40" s="646" t="s">
        <v>126</v>
      </c>
      <c r="DM40" s="641"/>
      <c r="DN40" s="641"/>
      <c r="DO40" s="641"/>
      <c r="DP40" s="641"/>
      <c r="DQ40" s="641"/>
      <c r="DR40" s="641"/>
      <c r="DS40" s="641"/>
      <c r="DT40" s="641"/>
      <c r="DU40" s="641"/>
      <c r="DV40" s="642"/>
      <c r="DW40" s="643" t="s">
        <v>237</v>
      </c>
      <c r="DX40" s="661"/>
      <c r="DY40" s="661"/>
      <c r="DZ40" s="661"/>
      <c r="EA40" s="661"/>
      <c r="EB40" s="661"/>
      <c r="EC40" s="676"/>
    </row>
    <row r="41" spans="2:133" ht="11.25" customHeight="1" x14ac:dyDescent="0.15">
      <c r="B41" s="637" t="s">
        <v>345</v>
      </c>
      <c r="C41" s="638"/>
      <c r="D41" s="638"/>
      <c r="E41" s="638"/>
      <c r="F41" s="638"/>
      <c r="G41" s="638"/>
      <c r="H41" s="638"/>
      <c r="I41" s="638"/>
      <c r="J41" s="638"/>
      <c r="K41" s="638"/>
      <c r="L41" s="638"/>
      <c r="M41" s="638"/>
      <c r="N41" s="638"/>
      <c r="O41" s="638"/>
      <c r="P41" s="638"/>
      <c r="Q41" s="639"/>
      <c r="R41" s="640">
        <v>587800</v>
      </c>
      <c r="S41" s="641"/>
      <c r="T41" s="641"/>
      <c r="U41" s="641"/>
      <c r="V41" s="641"/>
      <c r="W41" s="641"/>
      <c r="X41" s="641"/>
      <c r="Y41" s="642"/>
      <c r="Z41" s="677">
        <v>2.2999999999999998</v>
      </c>
      <c r="AA41" s="677"/>
      <c r="AB41" s="677"/>
      <c r="AC41" s="677"/>
      <c r="AD41" s="678" t="s">
        <v>237</v>
      </c>
      <c r="AE41" s="678"/>
      <c r="AF41" s="678"/>
      <c r="AG41" s="678"/>
      <c r="AH41" s="678"/>
      <c r="AI41" s="678"/>
      <c r="AJ41" s="678"/>
      <c r="AK41" s="678"/>
      <c r="AL41" s="643" t="s">
        <v>237</v>
      </c>
      <c r="AM41" s="644"/>
      <c r="AN41" s="644"/>
      <c r="AO41" s="679"/>
      <c r="AQ41" s="680" t="s">
        <v>346</v>
      </c>
      <c r="AR41" s="681"/>
      <c r="AS41" s="681"/>
      <c r="AT41" s="681"/>
      <c r="AU41" s="681"/>
      <c r="AV41" s="681"/>
      <c r="AW41" s="681"/>
      <c r="AX41" s="681"/>
      <c r="AY41" s="682"/>
      <c r="AZ41" s="640">
        <v>460338</v>
      </c>
      <c r="BA41" s="641"/>
      <c r="BB41" s="641"/>
      <c r="BC41" s="641"/>
      <c r="BD41" s="659"/>
      <c r="BE41" s="659"/>
      <c r="BF41" s="683"/>
      <c r="BG41" s="685"/>
      <c r="BH41" s="686"/>
      <c r="BI41" s="686"/>
      <c r="BJ41" s="686"/>
      <c r="BK41" s="686"/>
      <c r="BL41" s="234"/>
      <c r="BM41" s="674" t="s">
        <v>347</v>
      </c>
      <c r="BN41" s="674"/>
      <c r="BO41" s="674"/>
      <c r="BP41" s="674"/>
      <c r="BQ41" s="674"/>
      <c r="BR41" s="674"/>
      <c r="BS41" s="674"/>
      <c r="BT41" s="674"/>
      <c r="BU41" s="675"/>
      <c r="BV41" s="640" t="s">
        <v>237</v>
      </c>
      <c r="BW41" s="641"/>
      <c r="BX41" s="641"/>
      <c r="BY41" s="641"/>
      <c r="BZ41" s="641"/>
      <c r="CA41" s="641"/>
      <c r="CB41" s="684"/>
      <c r="CD41" s="673" t="s">
        <v>348</v>
      </c>
      <c r="CE41" s="674"/>
      <c r="CF41" s="674"/>
      <c r="CG41" s="674"/>
      <c r="CH41" s="674"/>
      <c r="CI41" s="674"/>
      <c r="CJ41" s="674"/>
      <c r="CK41" s="674"/>
      <c r="CL41" s="674"/>
      <c r="CM41" s="674"/>
      <c r="CN41" s="674"/>
      <c r="CO41" s="674"/>
      <c r="CP41" s="674"/>
      <c r="CQ41" s="675"/>
      <c r="CR41" s="640" t="s">
        <v>126</v>
      </c>
      <c r="CS41" s="659"/>
      <c r="CT41" s="659"/>
      <c r="CU41" s="659"/>
      <c r="CV41" s="659"/>
      <c r="CW41" s="659"/>
      <c r="CX41" s="659"/>
      <c r="CY41" s="660"/>
      <c r="CZ41" s="643" t="s">
        <v>176</v>
      </c>
      <c r="DA41" s="661"/>
      <c r="DB41" s="661"/>
      <c r="DC41" s="662"/>
      <c r="DD41" s="646" t="s">
        <v>237</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349</v>
      </c>
      <c r="C42" s="622"/>
      <c r="D42" s="622"/>
      <c r="E42" s="622"/>
      <c r="F42" s="622"/>
      <c r="G42" s="622"/>
      <c r="H42" s="622"/>
      <c r="I42" s="622"/>
      <c r="J42" s="622"/>
      <c r="K42" s="622"/>
      <c r="L42" s="622"/>
      <c r="M42" s="622"/>
      <c r="N42" s="622"/>
      <c r="O42" s="622"/>
      <c r="P42" s="622"/>
      <c r="Q42" s="623"/>
      <c r="R42" s="624">
        <v>26029448</v>
      </c>
      <c r="S42" s="663"/>
      <c r="T42" s="663"/>
      <c r="U42" s="663"/>
      <c r="V42" s="663"/>
      <c r="W42" s="663"/>
      <c r="X42" s="663"/>
      <c r="Y42" s="665"/>
      <c r="Z42" s="666">
        <v>100</v>
      </c>
      <c r="AA42" s="666"/>
      <c r="AB42" s="666"/>
      <c r="AC42" s="666"/>
      <c r="AD42" s="667">
        <v>11663832</v>
      </c>
      <c r="AE42" s="667"/>
      <c r="AF42" s="667"/>
      <c r="AG42" s="667"/>
      <c r="AH42" s="667"/>
      <c r="AI42" s="667"/>
      <c r="AJ42" s="667"/>
      <c r="AK42" s="667"/>
      <c r="AL42" s="627">
        <v>100</v>
      </c>
      <c r="AM42" s="668"/>
      <c r="AN42" s="668"/>
      <c r="AO42" s="669"/>
      <c r="AQ42" s="670" t="s">
        <v>350</v>
      </c>
      <c r="AR42" s="671"/>
      <c r="AS42" s="671"/>
      <c r="AT42" s="671"/>
      <c r="AU42" s="671"/>
      <c r="AV42" s="671"/>
      <c r="AW42" s="671"/>
      <c r="AX42" s="671"/>
      <c r="AY42" s="672"/>
      <c r="AZ42" s="624">
        <v>1759464</v>
      </c>
      <c r="BA42" s="663"/>
      <c r="BB42" s="663"/>
      <c r="BC42" s="663"/>
      <c r="BD42" s="625"/>
      <c r="BE42" s="625"/>
      <c r="BF42" s="689"/>
      <c r="BG42" s="687"/>
      <c r="BH42" s="688"/>
      <c r="BI42" s="688"/>
      <c r="BJ42" s="688"/>
      <c r="BK42" s="688"/>
      <c r="BL42" s="235"/>
      <c r="BM42" s="690" t="s">
        <v>351</v>
      </c>
      <c r="BN42" s="690"/>
      <c r="BO42" s="690"/>
      <c r="BP42" s="690"/>
      <c r="BQ42" s="690"/>
      <c r="BR42" s="690"/>
      <c r="BS42" s="690"/>
      <c r="BT42" s="690"/>
      <c r="BU42" s="691"/>
      <c r="BV42" s="624">
        <v>387</v>
      </c>
      <c r="BW42" s="663"/>
      <c r="BX42" s="663"/>
      <c r="BY42" s="663"/>
      <c r="BZ42" s="663"/>
      <c r="CA42" s="663"/>
      <c r="CB42" s="664"/>
      <c r="CD42" s="637" t="s">
        <v>352</v>
      </c>
      <c r="CE42" s="638"/>
      <c r="CF42" s="638"/>
      <c r="CG42" s="638"/>
      <c r="CH42" s="638"/>
      <c r="CI42" s="638"/>
      <c r="CJ42" s="638"/>
      <c r="CK42" s="638"/>
      <c r="CL42" s="638"/>
      <c r="CM42" s="638"/>
      <c r="CN42" s="638"/>
      <c r="CO42" s="638"/>
      <c r="CP42" s="638"/>
      <c r="CQ42" s="639"/>
      <c r="CR42" s="640">
        <v>3516188</v>
      </c>
      <c r="CS42" s="641"/>
      <c r="CT42" s="641"/>
      <c r="CU42" s="641"/>
      <c r="CV42" s="641"/>
      <c r="CW42" s="641"/>
      <c r="CX42" s="641"/>
      <c r="CY42" s="642"/>
      <c r="CZ42" s="643">
        <v>14.5</v>
      </c>
      <c r="DA42" s="644"/>
      <c r="DB42" s="644"/>
      <c r="DC42" s="645"/>
      <c r="DD42" s="646">
        <v>419998</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6"/>
      <c r="BW43" s="236"/>
      <c r="BX43" s="236"/>
      <c r="BY43" s="236"/>
      <c r="BZ43" s="236"/>
      <c r="CA43" s="236"/>
      <c r="CB43" s="236"/>
      <c r="CD43" s="637" t="s">
        <v>353</v>
      </c>
      <c r="CE43" s="638"/>
      <c r="CF43" s="638"/>
      <c r="CG43" s="638"/>
      <c r="CH43" s="638"/>
      <c r="CI43" s="638"/>
      <c r="CJ43" s="638"/>
      <c r="CK43" s="638"/>
      <c r="CL43" s="638"/>
      <c r="CM43" s="638"/>
      <c r="CN43" s="638"/>
      <c r="CO43" s="638"/>
      <c r="CP43" s="638"/>
      <c r="CQ43" s="639"/>
      <c r="CR43" s="640">
        <v>4378</v>
      </c>
      <c r="CS43" s="659"/>
      <c r="CT43" s="659"/>
      <c r="CU43" s="659"/>
      <c r="CV43" s="659"/>
      <c r="CW43" s="659"/>
      <c r="CX43" s="659"/>
      <c r="CY43" s="660"/>
      <c r="CZ43" s="643">
        <v>0</v>
      </c>
      <c r="DA43" s="661"/>
      <c r="DB43" s="661"/>
      <c r="DC43" s="662"/>
      <c r="DD43" s="646">
        <v>4378</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302</v>
      </c>
      <c r="CE44" s="654"/>
      <c r="CF44" s="637" t="s">
        <v>354</v>
      </c>
      <c r="CG44" s="638"/>
      <c r="CH44" s="638"/>
      <c r="CI44" s="638"/>
      <c r="CJ44" s="638"/>
      <c r="CK44" s="638"/>
      <c r="CL44" s="638"/>
      <c r="CM44" s="638"/>
      <c r="CN44" s="638"/>
      <c r="CO44" s="638"/>
      <c r="CP44" s="638"/>
      <c r="CQ44" s="639"/>
      <c r="CR44" s="640">
        <v>2622939</v>
      </c>
      <c r="CS44" s="641"/>
      <c r="CT44" s="641"/>
      <c r="CU44" s="641"/>
      <c r="CV44" s="641"/>
      <c r="CW44" s="641"/>
      <c r="CX44" s="641"/>
      <c r="CY44" s="642"/>
      <c r="CZ44" s="643">
        <v>10.8</v>
      </c>
      <c r="DA44" s="644"/>
      <c r="DB44" s="644"/>
      <c r="DC44" s="645"/>
      <c r="DD44" s="646">
        <v>350414</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355</v>
      </c>
      <c r="CG45" s="638"/>
      <c r="CH45" s="638"/>
      <c r="CI45" s="638"/>
      <c r="CJ45" s="638"/>
      <c r="CK45" s="638"/>
      <c r="CL45" s="638"/>
      <c r="CM45" s="638"/>
      <c r="CN45" s="638"/>
      <c r="CO45" s="638"/>
      <c r="CP45" s="638"/>
      <c r="CQ45" s="639"/>
      <c r="CR45" s="640">
        <v>1879722</v>
      </c>
      <c r="CS45" s="659"/>
      <c r="CT45" s="659"/>
      <c r="CU45" s="659"/>
      <c r="CV45" s="659"/>
      <c r="CW45" s="659"/>
      <c r="CX45" s="659"/>
      <c r="CY45" s="660"/>
      <c r="CZ45" s="643">
        <v>7.7</v>
      </c>
      <c r="DA45" s="661"/>
      <c r="DB45" s="661"/>
      <c r="DC45" s="662"/>
      <c r="DD45" s="646">
        <v>192103</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28" t="s">
        <v>356</v>
      </c>
      <c r="C46" s="228"/>
      <c r="D46" s="228"/>
      <c r="E46" s="228"/>
      <c r="F46" s="228"/>
      <c r="G46" s="228"/>
      <c r="H46" s="228"/>
      <c r="I46" s="228"/>
      <c r="J46" s="228"/>
      <c r="K46" s="228"/>
      <c r="L46" s="228"/>
      <c r="M46" s="228"/>
      <c r="N46" s="228"/>
      <c r="O46" s="228"/>
      <c r="P46" s="228"/>
      <c r="Q46" s="228"/>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CD46" s="655"/>
      <c r="CE46" s="656"/>
      <c r="CF46" s="637" t="s">
        <v>357</v>
      </c>
      <c r="CG46" s="638"/>
      <c r="CH46" s="638"/>
      <c r="CI46" s="638"/>
      <c r="CJ46" s="638"/>
      <c r="CK46" s="638"/>
      <c r="CL46" s="638"/>
      <c r="CM46" s="638"/>
      <c r="CN46" s="638"/>
      <c r="CO46" s="638"/>
      <c r="CP46" s="638"/>
      <c r="CQ46" s="639"/>
      <c r="CR46" s="640">
        <v>743217</v>
      </c>
      <c r="CS46" s="641"/>
      <c r="CT46" s="641"/>
      <c r="CU46" s="641"/>
      <c r="CV46" s="641"/>
      <c r="CW46" s="641"/>
      <c r="CX46" s="641"/>
      <c r="CY46" s="642"/>
      <c r="CZ46" s="643">
        <v>3.1</v>
      </c>
      <c r="DA46" s="644"/>
      <c r="DB46" s="644"/>
      <c r="DC46" s="645"/>
      <c r="DD46" s="646">
        <v>158311</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38" t="s">
        <v>358</v>
      </c>
      <c r="C47" s="228"/>
      <c r="D47" s="228"/>
      <c r="E47" s="228"/>
      <c r="F47" s="228"/>
      <c r="G47" s="228"/>
      <c r="H47" s="228"/>
      <c r="I47" s="228"/>
      <c r="J47" s="228"/>
      <c r="K47" s="228"/>
      <c r="L47" s="228"/>
      <c r="M47" s="228"/>
      <c r="N47" s="228"/>
      <c r="O47" s="228"/>
      <c r="P47" s="228"/>
      <c r="Q47" s="228"/>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CD47" s="655"/>
      <c r="CE47" s="656"/>
      <c r="CF47" s="637" t="s">
        <v>359</v>
      </c>
      <c r="CG47" s="638"/>
      <c r="CH47" s="638"/>
      <c r="CI47" s="638"/>
      <c r="CJ47" s="638"/>
      <c r="CK47" s="638"/>
      <c r="CL47" s="638"/>
      <c r="CM47" s="638"/>
      <c r="CN47" s="638"/>
      <c r="CO47" s="638"/>
      <c r="CP47" s="638"/>
      <c r="CQ47" s="639"/>
      <c r="CR47" s="640">
        <v>893249</v>
      </c>
      <c r="CS47" s="659"/>
      <c r="CT47" s="659"/>
      <c r="CU47" s="659"/>
      <c r="CV47" s="659"/>
      <c r="CW47" s="659"/>
      <c r="CX47" s="659"/>
      <c r="CY47" s="660"/>
      <c r="CZ47" s="643">
        <v>3.7</v>
      </c>
      <c r="DA47" s="661"/>
      <c r="DB47" s="661"/>
      <c r="DC47" s="662"/>
      <c r="DD47" s="646">
        <v>69584</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39" t="s">
        <v>360</v>
      </c>
      <c r="CD48" s="657"/>
      <c r="CE48" s="658"/>
      <c r="CF48" s="637" t="s">
        <v>361</v>
      </c>
      <c r="CG48" s="638"/>
      <c r="CH48" s="638"/>
      <c r="CI48" s="638"/>
      <c r="CJ48" s="638"/>
      <c r="CK48" s="638"/>
      <c r="CL48" s="638"/>
      <c r="CM48" s="638"/>
      <c r="CN48" s="638"/>
      <c r="CO48" s="638"/>
      <c r="CP48" s="638"/>
      <c r="CQ48" s="639"/>
      <c r="CR48" s="640" t="s">
        <v>237</v>
      </c>
      <c r="CS48" s="641"/>
      <c r="CT48" s="641"/>
      <c r="CU48" s="641"/>
      <c r="CV48" s="641"/>
      <c r="CW48" s="641"/>
      <c r="CX48" s="641"/>
      <c r="CY48" s="642"/>
      <c r="CZ48" s="643" t="s">
        <v>237</v>
      </c>
      <c r="DA48" s="644"/>
      <c r="DB48" s="644"/>
      <c r="DC48" s="645"/>
      <c r="DD48" s="646" t="s">
        <v>237</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362</v>
      </c>
      <c r="CE49" s="622"/>
      <c r="CF49" s="622"/>
      <c r="CG49" s="622"/>
      <c r="CH49" s="622"/>
      <c r="CI49" s="622"/>
      <c r="CJ49" s="622"/>
      <c r="CK49" s="622"/>
      <c r="CL49" s="622"/>
      <c r="CM49" s="622"/>
      <c r="CN49" s="622"/>
      <c r="CO49" s="622"/>
      <c r="CP49" s="622"/>
      <c r="CQ49" s="623"/>
      <c r="CR49" s="624">
        <v>24294107</v>
      </c>
      <c r="CS49" s="625"/>
      <c r="CT49" s="625"/>
      <c r="CU49" s="625"/>
      <c r="CV49" s="625"/>
      <c r="CW49" s="625"/>
      <c r="CX49" s="625"/>
      <c r="CY49" s="626"/>
      <c r="CZ49" s="627">
        <v>100</v>
      </c>
      <c r="DA49" s="628"/>
      <c r="DB49" s="628"/>
      <c r="DC49" s="629"/>
      <c r="DD49" s="630">
        <v>15062955</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WadR9XDPaMSIg8upAtAtsgs6SZtVYBswW0YG7vvtFIR6cYNx7/Ihy5DL8FdrQdU8T7qf9QSFLXIWib102xnpYw==" saltValue="CiMTg7j4a8MPfKlrpT7Q1Q=="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8" customWidth="1"/>
    <col min="131" max="131" width="1.625" style="288" customWidth="1"/>
    <col min="132" max="16384" width="9" style="288" hidden="1"/>
  </cols>
  <sheetData>
    <row r="1" spans="1:131" s="246" customFormat="1" ht="11.25" customHeight="1" thickBot="1" x14ac:dyDescent="0.2">
      <c r="A1" s="241"/>
      <c r="B1" s="241"/>
      <c r="C1" s="241"/>
      <c r="D1" s="241"/>
      <c r="E1" s="241"/>
      <c r="F1" s="241"/>
      <c r="G1" s="241"/>
      <c r="H1" s="241"/>
      <c r="I1" s="241"/>
      <c r="J1" s="241"/>
      <c r="K1" s="241"/>
      <c r="L1" s="241"/>
      <c r="M1" s="241"/>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3"/>
      <c r="DQ1" s="244"/>
      <c r="DR1" s="244"/>
      <c r="DS1" s="244"/>
      <c r="DT1" s="244"/>
      <c r="DU1" s="244"/>
      <c r="DV1" s="244"/>
      <c r="DW1" s="244"/>
      <c r="DX1" s="244"/>
      <c r="DY1" s="244"/>
      <c r="DZ1" s="244"/>
      <c r="EA1" s="245"/>
    </row>
    <row r="2" spans="1:131" s="250" customFormat="1" ht="26.25" customHeight="1" thickBot="1" x14ac:dyDescent="0.2">
      <c r="A2" s="247" t="s">
        <v>363</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BM2" s="248"/>
      <c r="BN2" s="248"/>
      <c r="BO2" s="248"/>
      <c r="BP2" s="248"/>
      <c r="BQ2" s="248"/>
      <c r="BR2" s="248"/>
      <c r="BS2" s="248"/>
      <c r="BT2" s="248"/>
      <c r="BU2" s="248"/>
      <c r="BV2" s="248"/>
      <c r="BW2" s="248"/>
      <c r="BX2" s="248"/>
      <c r="BY2" s="248"/>
      <c r="BZ2" s="248"/>
      <c r="CA2" s="248"/>
      <c r="CB2" s="248"/>
      <c r="CC2" s="248"/>
      <c r="CD2" s="248"/>
      <c r="CE2" s="248"/>
      <c r="CF2" s="248"/>
      <c r="CG2" s="248"/>
      <c r="CH2" s="248"/>
      <c r="CI2" s="248"/>
      <c r="CJ2" s="248"/>
      <c r="CK2" s="248"/>
      <c r="CL2" s="248"/>
      <c r="CM2" s="248"/>
      <c r="CN2" s="248"/>
      <c r="CO2" s="248"/>
      <c r="CP2" s="248"/>
      <c r="CQ2" s="248"/>
      <c r="CR2" s="248"/>
      <c r="CS2" s="248"/>
      <c r="CT2" s="248"/>
      <c r="CU2" s="248"/>
      <c r="CV2" s="248"/>
      <c r="CW2" s="248"/>
      <c r="CX2" s="248"/>
      <c r="CY2" s="248"/>
      <c r="CZ2" s="248"/>
      <c r="DA2" s="248"/>
      <c r="DB2" s="248"/>
      <c r="DC2" s="248"/>
      <c r="DD2" s="248"/>
      <c r="DE2" s="248"/>
      <c r="DF2" s="248"/>
      <c r="DG2" s="248"/>
      <c r="DH2" s="248"/>
      <c r="DI2" s="248"/>
      <c r="DJ2" s="1165" t="s">
        <v>364</v>
      </c>
      <c r="DK2" s="1166"/>
      <c r="DL2" s="1166"/>
      <c r="DM2" s="1166"/>
      <c r="DN2" s="1166"/>
      <c r="DO2" s="1167"/>
      <c r="DP2" s="248"/>
      <c r="DQ2" s="1165" t="s">
        <v>365</v>
      </c>
      <c r="DR2" s="1166"/>
      <c r="DS2" s="1166"/>
      <c r="DT2" s="1166"/>
      <c r="DU2" s="1166"/>
      <c r="DV2" s="1166"/>
      <c r="DW2" s="1166"/>
      <c r="DX2" s="1166"/>
      <c r="DY2" s="1166"/>
      <c r="DZ2" s="1167"/>
      <c r="EA2" s="249"/>
    </row>
    <row r="3" spans="1:131" s="246" customFormat="1" ht="11.25" customHeight="1" x14ac:dyDescent="0.15">
      <c r="A3" s="242"/>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c r="DV3" s="242"/>
      <c r="DW3" s="242"/>
      <c r="DX3" s="242"/>
      <c r="DY3" s="242"/>
      <c r="DZ3" s="242"/>
      <c r="EA3" s="245"/>
    </row>
    <row r="4" spans="1:131" s="254" customFormat="1" ht="26.25" customHeight="1" thickBot="1" x14ac:dyDescent="0.2">
      <c r="A4" s="1118" t="s">
        <v>366</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1"/>
      <c r="BA4" s="251"/>
      <c r="BB4" s="251"/>
      <c r="BC4" s="251"/>
      <c r="BD4" s="251"/>
      <c r="BE4" s="252"/>
      <c r="BF4" s="252"/>
      <c r="BG4" s="252"/>
      <c r="BH4" s="252"/>
      <c r="BI4" s="252"/>
      <c r="BJ4" s="252"/>
      <c r="BK4" s="252"/>
      <c r="BL4" s="252"/>
      <c r="BM4" s="252"/>
      <c r="BN4" s="252"/>
      <c r="BO4" s="252"/>
      <c r="BP4" s="252"/>
      <c r="BQ4" s="251" t="s">
        <v>367</v>
      </c>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3"/>
    </row>
    <row r="5" spans="1:131" s="254" customFormat="1" ht="26.25" customHeight="1" x14ac:dyDescent="0.15">
      <c r="A5" s="1050" t="s">
        <v>368</v>
      </c>
      <c r="B5" s="1051"/>
      <c r="C5" s="1051"/>
      <c r="D5" s="1051"/>
      <c r="E5" s="1051"/>
      <c r="F5" s="1051"/>
      <c r="G5" s="1051"/>
      <c r="H5" s="1051"/>
      <c r="I5" s="1051"/>
      <c r="J5" s="1051"/>
      <c r="K5" s="1051"/>
      <c r="L5" s="1051"/>
      <c r="M5" s="1051"/>
      <c r="N5" s="1051"/>
      <c r="O5" s="1051"/>
      <c r="P5" s="1052"/>
      <c r="Q5" s="1056" t="s">
        <v>369</v>
      </c>
      <c r="R5" s="1057"/>
      <c r="S5" s="1057"/>
      <c r="T5" s="1057"/>
      <c r="U5" s="1058"/>
      <c r="V5" s="1056" t="s">
        <v>370</v>
      </c>
      <c r="W5" s="1057"/>
      <c r="X5" s="1057"/>
      <c r="Y5" s="1057"/>
      <c r="Z5" s="1058"/>
      <c r="AA5" s="1056" t="s">
        <v>371</v>
      </c>
      <c r="AB5" s="1057"/>
      <c r="AC5" s="1057"/>
      <c r="AD5" s="1057"/>
      <c r="AE5" s="1057"/>
      <c r="AF5" s="1168" t="s">
        <v>372</v>
      </c>
      <c r="AG5" s="1057"/>
      <c r="AH5" s="1057"/>
      <c r="AI5" s="1057"/>
      <c r="AJ5" s="1072"/>
      <c r="AK5" s="1057" t="s">
        <v>373</v>
      </c>
      <c r="AL5" s="1057"/>
      <c r="AM5" s="1057"/>
      <c r="AN5" s="1057"/>
      <c r="AO5" s="1058"/>
      <c r="AP5" s="1056" t="s">
        <v>374</v>
      </c>
      <c r="AQ5" s="1057"/>
      <c r="AR5" s="1057"/>
      <c r="AS5" s="1057"/>
      <c r="AT5" s="1058"/>
      <c r="AU5" s="1056" t="s">
        <v>375</v>
      </c>
      <c r="AV5" s="1057"/>
      <c r="AW5" s="1057"/>
      <c r="AX5" s="1057"/>
      <c r="AY5" s="1072"/>
      <c r="AZ5" s="255"/>
      <c r="BA5" s="255"/>
      <c r="BB5" s="255"/>
      <c r="BC5" s="255"/>
      <c r="BD5" s="255"/>
      <c r="BE5" s="256"/>
      <c r="BF5" s="256"/>
      <c r="BG5" s="256"/>
      <c r="BH5" s="256"/>
      <c r="BI5" s="256"/>
      <c r="BJ5" s="256"/>
      <c r="BK5" s="256"/>
      <c r="BL5" s="256"/>
      <c r="BM5" s="256"/>
      <c r="BN5" s="256"/>
      <c r="BO5" s="256"/>
      <c r="BP5" s="256"/>
      <c r="BQ5" s="1050" t="s">
        <v>376</v>
      </c>
      <c r="BR5" s="1051"/>
      <c r="BS5" s="1051"/>
      <c r="BT5" s="1051"/>
      <c r="BU5" s="1051"/>
      <c r="BV5" s="1051"/>
      <c r="BW5" s="1051"/>
      <c r="BX5" s="1051"/>
      <c r="BY5" s="1051"/>
      <c r="BZ5" s="1051"/>
      <c r="CA5" s="1051"/>
      <c r="CB5" s="1051"/>
      <c r="CC5" s="1051"/>
      <c r="CD5" s="1051"/>
      <c r="CE5" s="1051"/>
      <c r="CF5" s="1051"/>
      <c r="CG5" s="1052"/>
      <c r="CH5" s="1056" t="s">
        <v>377</v>
      </c>
      <c r="CI5" s="1057"/>
      <c r="CJ5" s="1057"/>
      <c r="CK5" s="1057"/>
      <c r="CL5" s="1058"/>
      <c r="CM5" s="1056" t="s">
        <v>378</v>
      </c>
      <c r="CN5" s="1057"/>
      <c r="CO5" s="1057"/>
      <c r="CP5" s="1057"/>
      <c r="CQ5" s="1058"/>
      <c r="CR5" s="1056" t="s">
        <v>379</v>
      </c>
      <c r="CS5" s="1057"/>
      <c r="CT5" s="1057"/>
      <c r="CU5" s="1057"/>
      <c r="CV5" s="1058"/>
      <c r="CW5" s="1056" t="s">
        <v>380</v>
      </c>
      <c r="CX5" s="1057"/>
      <c r="CY5" s="1057"/>
      <c r="CZ5" s="1057"/>
      <c r="DA5" s="1058"/>
      <c r="DB5" s="1056" t="s">
        <v>381</v>
      </c>
      <c r="DC5" s="1057"/>
      <c r="DD5" s="1057"/>
      <c r="DE5" s="1057"/>
      <c r="DF5" s="1058"/>
      <c r="DG5" s="1153" t="s">
        <v>382</v>
      </c>
      <c r="DH5" s="1154"/>
      <c r="DI5" s="1154"/>
      <c r="DJ5" s="1154"/>
      <c r="DK5" s="1155"/>
      <c r="DL5" s="1153" t="s">
        <v>383</v>
      </c>
      <c r="DM5" s="1154"/>
      <c r="DN5" s="1154"/>
      <c r="DO5" s="1154"/>
      <c r="DP5" s="1155"/>
      <c r="DQ5" s="1056" t="s">
        <v>384</v>
      </c>
      <c r="DR5" s="1057"/>
      <c r="DS5" s="1057"/>
      <c r="DT5" s="1057"/>
      <c r="DU5" s="1058"/>
      <c r="DV5" s="1056" t="s">
        <v>375</v>
      </c>
      <c r="DW5" s="1057"/>
      <c r="DX5" s="1057"/>
      <c r="DY5" s="1057"/>
      <c r="DZ5" s="1072"/>
      <c r="EA5" s="253"/>
    </row>
    <row r="6" spans="1:131" s="254" customFormat="1" ht="26.25" customHeight="1" thickBot="1" x14ac:dyDescent="0.2">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1"/>
      <c r="BA6" s="251"/>
      <c r="BB6" s="251"/>
      <c r="BC6" s="251"/>
      <c r="BD6" s="251"/>
      <c r="BE6" s="252"/>
      <c r="BF6" s="252"/>
      <c r="BG6" s="252"/>
      <c r="BH6" s="252"/>
      <c r="BI6" s="252"/>
      <c r="BJ6" s="252"/>
      <c r="BK6" s="252"/>
      <c r="BL6" s="252"/>
      <c r="BM6" s="252"/>
      <c r="BN6" s="252"/>
      <c r="BO6" s="252"/>
      <c r="BP6" s="252"/>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3"/>
    </row>
    <row r="7" spans="1:131" s="254" customFormat="1" ht="26.25" customHeight="1" thickTop="1" x14ac:dyDescent="0.15">
      <c r="A7" s="257">
        <v>1</v>
      </c>
      <c r="B7" s="1105" t="s">
        <v>385</v>
      </c>
      <c r="C7" s="1106"/>
      <c r="D7" s="1106"/>
      <c r="E7" s="1106"/>
      <c r="F7" s="1106"/>
      <c r="G7" s="1106"/>
      <c r="H7" s="1106"/>
      <c r="I7" s="1106"/>
      <c r="J7" s="1106"/>
      <c r="K7" s="1106"/>
      <c r="L7" s="1106"/>
      <c r="M7" s="1106"/>
      <c r="N7" s="1106"/>
      <c r="O7" s="1106"/>
      <c r="P7" s="1107"/>
      <c r="Q7" s="1159">
        <v>27120</v>
      </c>
      <c r="R7" s="1160"/>
      <c r="S7" s="1160"/>
      <c r="T7" s="1160"/>
      <c r="U7" s="1160"/>
      <c r="V7" s="1160">
        <v>25540</v>
      </c>
      <c r="W7" s="1160"/>
      <c r="X7" s="1160"/>
      <c r="Y7" s="1160"/>
      <c r="Z7" s="1160"/>
      <c r="AA7" s="1160">
        <v>1581</v>
      </c>
      <c r="AB7" s="1160"/>
      <c r="AC7" s="1160"/>
      <c r="AD7" s="1160"/>
      <c r="AE7" s="1161"/>
      <c r="AF7" s="1162">
        <v>773</v>
      </c>
      <c r="AG7" s="1163"/>
      <c r="AH7" s="1163"/>
      <c r="AI7" s="1163"/>
      <c r="AJ7" s="1164"/>
      <c r="AK7" s="1146">
        <v>2799</v>
      </c>
      <c r="AL7" s="1147"/>
      <c r="AM7" s="1147"/>
      <c r="AN7" s="1147"/>
      <c r="AO7" s="1147"/>
      <c r="AP7" s="1147">
        <v>18544</v>
      </c>
      <c r="AQ7" s="1147"/>
      <c r="AR7" s="1147"/>
      <c r="AS7" s="1147"/>
      <c r="AT7" s="1147"/>
      <c r="AU7" s="1148" t="s">
        <v>591</v>
      </c>
      <c r="AV7" s="1148"/>
      <c r="AW7" s="1148"/>
      <c r="AX7" s="1148"/>
      <c r="AY7" s="1149"/>
      <c r="AZ7" s="251"/>
      <c r="BA7" s="251"/>
      <c r="BB7" s="251"/>
      <c r="BC7" s="251"/>
      <c r="BD7" s="251"/>
      <c r="BE7" s="252"/>
      <c r="BF7" s="252"/>
      <c r="BG7" s="252"/>
      <c r="BH7" s="252"/>
      <c r="BI7" s="252"/>
      <c r="BJ7" s="252"/>
      <c r="BK7" s="252"/>
      <c r="BL7" s="252"/>
      <c r="BM7" s="252"/>
      <c r="BN7" s="252"/>
      <c r="BO7" s="252"/>
      <c r="BP7" s="252"/>
      <c r="BQ7" s="258">
        <v>1</v>
      </c>
      <c r="BR7" s="259"/>
      <c r="BS7" s="1150" t="s">
        <v>598</v>
      </c>
      <c r="BT7" s="1151"/>
      <c r="BU7" s="1151"/>
      <c r="BV7" s="1151"/>
      <c r="BW7" s="1151"/>
      <c r="BX7" s="1151"/>
      <c r="BY7" s="1151"/>
      <c r="BZ7" s="1151"/>
      <c r="CA7" s="1151"/>
      <c r="CB7" s="1151"/>
      <c r="CC7" s="1151"/>
      <c r="CD7" s="1151"/>
      <c r="CE7" s="1151"/>
      <c r="CF7" s="1151"/>
      <c r="CG7" s="1152"/>
      <c r="CH7" s="1143">
        <v>3</v>
      </c>
      <c r="CI7" s="1144"/>
      <c r="CJ7" s="1144"/>
      <c r="CK7" s="1144"/>
      <c r="CL7" s="1145"/>
      <c r="CM7" s="1143">
        <v>271</v>
      </c>
      <c r="CN7" s="1144"/>
      <c r="CO7" s="1144"/>
      <c r="CP7" s="1144"/>
      <c r="CQ7" s="1145"/>
      <c r="CR7" s="1143">
        <v>336</v>
      </c>
      <c r="CS7" s="1144"/>
      <c r="CT7" s="1144"/>
      <c r="CU7" s="1144"/>
      <c r="CV7" s="1145"/>
      <c r="CW7" s="1143" t="s">
        <v>597</v>
      </c>
      <c r="CX7" s="1144"/>
      <c r="CY7" s="1144"/>
      <c r="CZ7" s="1144"/>
      <c r="DA7" s="1145"/>
      <c r="DB7" s="1143" t="s">
        <v>597</v>
      </c>
      <c r="DC7" s="1144"/>
      <c r="DD7" s="1144"/>
      <c r="DE7" s="1144"/>
      <c r="DF7" s="1145"/>
      <c r="DG7" s="1143" t="s">
        <v>597</v>
      </c>
      <c r="DH7" s="1144"/>
      <c r="DI7" s="1144"/>
      <c r="DJ7" s="1144"/>
      <c r="DK7" s="1145"/>
      <c r="DL7" s="1143" t="s">
        <v>597</v>
      </c>
      <c r="DM7" s="1144"/>
      <c r="DN7" s="1144"/>
      <c r="DO7" s="1144"/>
      <c r="DP7" s="1145"/>
      <c r="DQ7" s="1143" t="s">
        <v>597</v>
      </c>
      <c r="DR7" s="1144"/>
      <c r="DS7" s="1144"/>
      <c r="DT7" s="1144"/>
      <c r="DU7" s="1145"/>
      <c r="DV7" s="1170"/>
      <c r="DW7" s="1171"/>
      <c r="DX7" s="1171"/>
      <c r="DY7" s="1171"/>
      <c r="DZ7" s="1172"/>
      <c r="EA7" s="253"/>
    </row>
    <row r="8" spans="1:131" s="254" customFormat="1" ht="26.25" customHeight="1" x14ac:dyDescent="0.15">
      <c r="A8" s="260">
        <v>2</v>
      </c>
      <c r="B8" s="1086" t="s">
        <v>386</v>
      </c>
      <c r="C8" s="1087"/>
      <c r="D8" s="1087"/>
      <c r="E8" s="1087"/>
      <c r="F8" s="1087"/>
      <c r="G8" s="1087"/>
      <c r="H8" s="1087"/>
      <c r="I8" s="1087"/>
      <c r="J8" s="1087"/>
      <c r="K8" s="1087"/>
      <c r="L8" s="1087"/>
      <c r="M8" s="1087"/>
      <c r="N8" s="1087"/>
      <c r="O8" s="1087"/>
      <c r="P8" s="1088"/>
      <c r="Q8" s="1098">
        <v>67</v>
      </c>
      <c r="R8" s="1099"/>
      <c r="S8" s="1099"/>
      <c r="T8" s="1099"/>
      <c r="U8" s="1099"/>
      <c r="V8" s="1099">
        <v>67</v>
      </c>
      <c r="W8" s="1099"/>
      <c r="X8" s="1099"/>
      <c r="Y8" s="1099"/>
      <c r="Z8" s="1099"/>
      <c r="AA8" s="1099" t="s">
        <v>590</v>
      </c>
      <c r="AB8" s="1099"/>
      <c r="AC8" s="1099"/>
      <c r="AD8" s="1099"/>
      <c r="AE8" s="1100"/>
      <c r="AF8" s="1092" t="s">
        <v>387</v>
      </c>
      <c r="AG8" s="1093"/>
      <c r="AH8" s="1093"/>
      <c r="AI8" s="1093"/>
      <c r="AJ8" s="1094"/>
      <c r="AK8" s="1141" t="s">
        <v>590</v>
      </c>
      <c r="AL8" s="1142"/>
      <c r="AM8" s="1142"/>
      <c r="AN8" s="1142"/>
      <c r="AO8" s="1142"/>
      <c r="AP8" s="1142">
        <v>40</v>
      </c>
      <c r="AQ8" s="1142"/>
      <c r="AR8" s="1142"/>
      <c r="AS8" s="1142"/>
      <c r="AT8" s="1142"/>
      <c r="AU8" s="1139"/>
      <c r="AV8" s="1139"/>
      <c r="AW8" s="1139"/>
      <c r="AX8" s="1139"/>
      <c r="AY8" s="1140"/>
      <c r="AZ8" s="251"/>
      <c r="BA8" s="251"/>
      <c r="BB8" s="251"/>
      <c r="BC8" s="251"/>
      <c r="BD8" s="251"/>
      <c r="BE8" s="252"/>
      <c r="BF8" s="252"/>
      <c r="BG8" s="252"/>
      <c r="BH8" s="252"/>
      <c r="BI8" s="252"/>
      <c r="BJ8" s="252"/>
      <c r="BK8" s="252"/>
      <c r="BL8" s="252"/>
      <c r="BM8" s="252"/>
      <c r="BN8" s="252"/>
      <c r="BO8" s="252"/>
      <c r="BP8" s="252"/>
      <c r="BQ8" s="261">
        <v>2</v>
      </c>
      <c r="BR8" s="262"/>
      <c r="BS8" s="1069"/>
      <c r="BT8" s="1070"/>
      <c r="BU8" s="1070"/>
      <c r="BV8" s="1070"/>
      <c r="BW8" s="1070"/>
      <c r="BX8" s="1070"/>
      <c r="BY8" s="1070"/>
      <c r="BZ8" s="1070"/>
      <c r="CA8" s="1070"/>
      <c r="CB8" s="1070"/>
      <c r="CC8" s="1070"/>
      <c r="CD8" s="1070"/>
      <c r="CE8" s="1070"/>
      <c r="CF8" s="1070"/>
      <c r="CG8" s="1071"/>
      <c r="CH8" s="1044"/>
      <c r="CI8" s="1045"/>
      <c r="CJ8" s="1045"/>
      <c r="CK8" s="1045"/>
      <c r="CL8" s="1046"/>
      <c r="CM8" s="1044"/>
      <c r="CN8" s="1045"/>
      <c r="CO8" s="1045"/>
      <c r="CP8" s="1045"/>
      <c r="CQ8" s="1046"/>
      <c r="CR8" s="1044"/>
      <c r="CS8" s="1045"/>
      <c r="CT8" s="1045"/>
      <c r="CU8" s="1045"/>
      <c r="CV8" s="1046"/>
      <c r="CW8" s="1044"/>
      <c r="CX8" s="1045"/>
      <c r="CY8" s="1045"/>
      <c r="CZ8" s="1045"/>
      <c r="DA8" s="1046"/>
      <c r="DB8" s="1044"/>
      <c r="DC8" s="1045"/>
      <c r="DD8" s="1045"/>
      <c r="DE8" s="1045"/>
      <c r="DF8" s="1046"/>
      <c r="DG8" s="1044"/>
      <c r="DH8" s="1045"/>
      <c r="DI8" s="1045"/>
      <c r="DJ8" s="1045"/>
      <c r="DK8" s="1046"/>
      <c r="DL8" s="1044"/>
      <c r="DM8" s="1045"/>
      <c r="DN8" s="1045"/>
      <c r="DO8" s="1045"/>
      <c r="DP8" s="1046"/>
      <c r="DQ8" s="1044"/>
      <c r="DR8" s="1045"/>
      <c r="DS8" s="1045"/>
      <c r="DT8" s="1045"/>
      <c r="DU8" s="1046"/>
      <c r="DV8" s="1047"/>
      <c r="DW8" s="1048"/>
      <c r="DX8" s="1048"/>
      <c r="DY8" s="1048"/>
      <c r="DZ8" s="1049"/>
      <c r="EA8" s="253"/>
    </row>
    <row r="9" spans="1:131" s="254" customFormat="1" ht="26.25" customHeight="1" x14ac:dyDescent="0.15">
      <c r="A9" s="260">
        <v>3</v>
      </c>
      <c r="B9" s="1086" t="s">
        <v>388</v>
      </c>
      <c r="C9" s="1087"/>
      <c r="D9" s="1087"/>
      <c r="E9" s="1087"/>
      <c r="F9" s="1087"/>
      <c r="G9" s="1087"/>
      <c r="H9" s="1087"/>
      <c r="I9" s="1087"/>
      <c r="J9" s="1087"/>
      <c r="K9" s="1087"/>
      <c r="L9" s="1087"/>
      <c r="M9" s="1087"/>
      <c r="N9" s="1087"/>
      <c r="O9" s="1087"/>
      <c r="P9" s="1088"/>
      <c r="Q9" s="1098">
        <v>266</v>
      </c>
      <c r="R9" s="1099"/>
      <c r="S9" s="1099"/>
      <c r="T9" s="1099"/>
      <c r="U9" s="1099"/>
      <c r="V9" s="1099">
        <v>111</v>
      </c>
      <c r="W9" s="1099"/>
      <c r="X9" s="1099"/>
      <c r="Y9" s="1099"/>
      <c r="Z9" s="1099"/>
      <c r="AA9" s="1099">
        <v>155</v>
      </c>
      <c r="AB9" s="1099"/>
      <c r="AC9" s="1099"/>
      <c r="AD9" s="1099"/>
      <c r="AE9" s="1100"/>
      <c r="AF9" s="1092">
        <v>6</v>
      </c>
      <c r="AG9" s="1093"/>
      <c r="AH9" s="1093"/>
      <c r="AI9" s="1093"/>
      <c r="AJ9" s="1094"/>
      <c r="AK9" s="1141" t="s">
        <v>590</v>
      </c>
      <c r="AL9" s="1142"/>
      <c r="AM9" s="1142"/>
      <c r="AN9" s="1142"/>
      <c r="AO9" s="1142"/>
      <c r="AP9" s="1142" t="s">
        <v>590</v>
      </c>
      <c r="AQ9" s="1142"/>
      <c r="AR9" s="1142"/>
      <c r="AS9" s="1142"/>
      <c r="AT9" s="1142"/>
      <c r="AU9" s="1139"/>
      <c r="AV9" s="1139"/>
      <c r="AW9" s="1139"/>
      <c r="AX9" s="1139"/>
      <c r="AY9" s="1140"/>
      <c r="AZ9" s="251"/>
      <c r="BA9" s="251"/>
      <c r="BB9" s="251"/>
      <c r="BC9" s="251"/>
      <c r="BD9" s="251"/>
      <c r="BE9" s="252"/>
      <c r="BF9" s="252"/>
      <c r="BG9" s="252"/>
      <c r="BH9" s="252"/>
      <c r="BI9" s="252"/>
      <c r="BJ9" s="252"/>
      <c r="BK9" s="252"/>
      <c r="BL9" s="252"/>
      <c r="BM9" s="252"/>
      <c r="BN9" s="252"/>
      <c r="BO9" s="252"/>
      <c r="BP9" s="252"/>
      <c r="BQ9" s="261">
        <v>3</v>
      </c>
      <c r="BR9" s="262"/>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3"/>
    </row>
    <row r="10" spans="1:131" s="254" customFormat="1" ht="26.25" customHeight="1" x14ac:dyDescent="0.15">
      <c r="A10" s="260">
        <v>4</v>
      </c>
      <c r="B10" s="1086" t="s">
        <v>389</v>
      </c>
      <c r="C10" s="1087"/>
      <c r="D10" s="1087"/>
      <c r="E10" s="1087"/>
      <c r="F10" s="1087"/>
      <c r="G10" s="1087"/>
      <c r="H10" s="1087"/>
      <c r="I10" s="1087"/>
      <c r="J10" s="1087"/>
      <c r="K10" s="1087"/>
      <c r="L10" s="1087"/>
      <c r="M10" s="1087"/>
      <c r="N10" s="1087"/>
      <c r="O10" s="1087"/>
      <c r="P10" s="1088"/>
      <c r="Q10" s="1098">
        <v>14</v>
      </c>
      <c r="R10" s="1099"/>
      <c r="S10" s="1099"/>
      <c r="T10" s="1099"/>
      <c r="U10" s="1099"/>
      <c r="V10" s="1099">
        <v>14</v>
      </c>
      <c r="W10" s="1099"/>
      <c r="X10" s="1099"/>
      <c r="Y10" s="1099"/>
      <c r="Z10" s="1099"/>
      <c r="AA10" s="1099">
        <v>0</v>
      </c>
      <c r="AB10" s="1099"/>
      <c r="AC10" s="1099"/>
      <c r="AD10" s="1099"/>
      <c r="AE10" s="1100"/>
      <c r="AF10" s="1092">
        <v>0</v>
      </c>
      <c r="AG10" s="1093"/>
      <c r="AH10" s="1093"/>
      <c r="AI10" s="1093"/>
      <c r="AJ10" s="1094"/>
      <c r="AK10" s="1141" t="s">
        <v>590</v>
      </c>
      <c r="AL10" s="1142"/>
      <c r="AM10" s="1142"/>
      <c r="AN10" s="1142"/>
      <c r="AO10" s="1142"/>
      <c r="AP10" s="1142" t="s">
        <v>590</v>
      </c>
      <c r="AQ10" s="1142"/>
      <c r="AR10" s="1142"/>
      <c r="AS10" s="1142"/>
      <c r="AT10" s="1142"/>
      <c r="AU10" s="1139"/>
      <c r="AV10" s="1139"/>
      <c r="AW10" s="1139"/>
      <c r="AX10" s="1139"/>
      <c r="AY10" s="1140"/>
      <c r="AZ10" s="251"/>
      <c r="BA10" s="251"/>
      <c r="BB10" s="251"/>
      <c r="BC10" s="251"/>
      <c r="BD10" s="251"/>
      <c r="BE10" s="252"/>
      <c r="BF10" s="252"/>
      <c r="BG10" s="252"/>
      <c r="BH10" s="252"/>
      <c r="BI10" s="252"/>
      <c r="BJ10" s="252"/>
      <c r="BK10" s="252"/>
      <c r="BL10" s="252"/>
      <c r="BM10" s="252"/>
      <c r="BN10" s="252"/>
      <c r="BO10" s="252"/>
      <c r="BP10" s="252"/>
      <c r="BQ10" s="261">
        <v>4</v>
      </c>
      <c r="BR10" s="262"/>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3"/>
    </row>
    <row r="11" spans="1:131" s="254" customFormat="1" ht="26.25" customHeight="1" x14ac:dyDescent="0.15">
      <c r="A11" s="260">
        <v>5</v>
      </c>
      <c r="B11" s="1086"/>
      <c r="C11" s="1087"/>
      <c r="D11" s="1087"/>
      <c r="E11" s="1087"/>
      <c r="F11" s="1087"/>
      <c r="G11" s="1087"/>
      <c r="H11" s="1087"/>
      <c r="I11" s="1087"/>
      <c r="J11" s="1087"/>
      <c r="K11" s="1087"/>
      <c r="L11" s="1087"/>
      <c r="M11" s="1087"/>
      <c r="N11" s="1087"/>
      <c r="O11" s="1087"/>
      <c r="P11" s="1088"/>
      <c r="Q11" s="1098"/>
      <c r="R11" s="1099"/>
      <c r="S11" s="1099"/>
      <c r="T11" s="1099"/>
      <c r="U11" s="1099"/>
      <c r="V11" s="1099"/>
      <c r="W11" s="1099"/>
      <c r="X11" s="1099"/>
      <c r="Y11" s="1099"/>
      <c r="Z11" s="1099"/>
      <c r="AA11" s="1099"/>
      <c r="AB11" s="1099"/>
      <c r="AC11" s="1099"/>
      <c r="AD11" s="1099"/>
      <c r="AE11" s="1100"/>
      <c r="AF11" s="1092"/>
      <c r="AG11" s="1093"/>
      <c r="AH11" s="1093"/>
      <c r="AI11" s="1093"/>
      <c r="AJ11" s="1094"/>
      <c r="AK11" s="1141"/>
      <c r="AL11" s="1142"/>
      <c r="AM11" s="1142"/>
      <c r="AN11" s="1142"/>
      <c r="AO11" s="1142"/>
      <c r="AP11" s="1142"/>
      <c r="AQ11" s="1142"/>
      <c r="AR11" s="1142"/>
      <c r="AS11" s="1142"/>
      <c r="AT11" s="1142"/>
      <c r="AU11" s="1139"/>
      <c r="AV11" s="1139"/>
      <c r="AW11" s="1139"/>
      <c r="AX11" s="1139"/>
      <c r="AY11" s="1140"/>
      <c r="AZ11" s="251"/>
      <c r="BA11" s="251"/>
      <c r="BB11" s="251"/>
      <c r="BC11" s="251"/>
      <c r="BD11" s="251"/>
      <c r="BE11" s="252"/>
      <c r="BF11" s="252"/>
      <c r="BG11" s="252"/>
      <c r="BH11" s="252"/>
      <c r="BI11" s="252"/>
      <c r="BJ11" s="252"/>
      <c r="BK11" s="252"/>
      <c r="BL11" s="252"/>
      <c r="BM11" s="252"/>
      <c r="BN11" s="252"/>
      <c r="BO11" s="252"/>
      <c r="BP11" s="252"/>
      <c r="BQ11" s="261">
        <v>5</v>
      </c>
      <c r="BR11" s="262"/>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3"/>
    </row>
    <row r="12" spans="1:131" s="254" customFormat="1" ht="26.25" customHeight="1" x14ac:dyDescent="0.15">
      <c r="A12" s="260">
        <v>6</v>
      </c>
      <c r="B12" s="1086"/>
      <c r="C12" s="1087"/>
      <c r="D12" s="1087"/>
      <c r="E12" s="1087"/>
      <c r="F12" s="1087"/>
      <c r="G12" s="1087"/>
      <c r="H12" s="1087"/>
      <c r="I12" s="1087"/>
      <c r="J12" s="1087"/>
      <c r="K12" s="1087"/>
      <c r="L12" s="1087"/>
      <c r="M12" s="1087"/>
      <c r="N12" s="1087"/>
      <c r="O12" s="1087"/>
      <c r="P12" s="1088"/>
      <c r="Q12" s="1098"/>
      <c r="R12" s="1099"/>
      <c r="S12" s="1099"/>
      <c r="T12" s="1099"/>
      <c r="U12" s="1099"/>
      <c r="V12" s="1099"/>
      <c r="W12" s="1099"/>
      <c r="X12" s="1099"/>
      <c r="Y12" s="1099"/>
      <c r="Z12" s="1099"/>
      <c r="AA12" s="1099"/>
      <c r="AB12" s="1099"/>
      <c r="AC12" s="1099"/>
      <c r="AD12" s="1099"/>
      <c r="AE12" s="1100"/>
      <c r="AF12" s="1092"/>
      <c r="AG12" s="1093"/>
      <c r="AH12" s="1093"/>
      <c r="AI12" s="1093"/>
      <c r="AJ12" s="1094"/>
      <c r="AK12" s="1141"/>
      <c r="AL12" s="1142"/>
      <c r="AM12" s="1142"/>
      <c r="AN12" s="1142"/>
      <c r="AO12" s="1142"/>
      <c r="AP12" s="1142"/>
      <c r="AQ12" s="1142"/>
      <c r="AR12" s="1142"/>
      <c r="AS12" s="1142"/>
      <c r="AT12" s="1142"/>
      <c r="AU12" s="1139"/>
      <c r="AV12" s="1139"/>
      <c r="AW12" s="1139"/>
      <c r="AX12" s="1139"/>
      <c r="AY12" s="1140"/>
      <c r="AZ12" s="251"/>
      <c r="BA12" s="251"/>
      <c r="BB12" s="251"/>
      <c r="BC12" s="251"/>
      <c r="BD12" s="251"/>
      <c r="BE12" s="252"/>
      <c r="BF12" s="252"/>
      <c r="BG12" s="252"/>
      <c r="BH12" s="252"/>
      <c r="BI12" s="252"/>
      <c r="BJ12" s="252"/>
      <c r="BK12" s="252"/>
      <c r="BL12" s="252"/>
      <c r="BM12" s="252"/>
      <c r="BN12" s="252"/>
      <c r="BO12" s="252"/>
      <c r="BP12" s="252"/>
      <c r="BQ12" s="261">
        <v>6</v>
      </c>
      <c r="BR12" s="262"/>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3"/>
    </row>
    <row r="13" spans="1:131" s="254" customFormat="1" ht="26.25" customHeight="1" x14ac:dyDescent="0.15">
      <c r="A13" s="260">
        <v>7</v>
      </c>
      <c r="B13" s="1086"/>
      <c r="C13" s="1087"/>
      <c r="D13" s="1087"/>
      <c r="E13" s="1087"/>
      <c r="F13" s="1087"/>
      <c r="G13" s="1087"/>
      <c r="H13" s="1087"/>
      <c r="I13" s="1087"/>
      <c r="J13" s="1087"/>
      <c r="K13" s="1087"/>
      <c r="L13" s="1087"/>
      <c r="M13" s="1087"/>
      <c r="N13" s="1087"/>
      <c r="O13" s="1087"/>
      <c r="P13" s="1088"/>
      <c r="Q13" s="1098"/>
      <c r="R13" s="1099"/>
      <c r="S13" s="1099"/>
      <c r="T13" s="1099"/>
      <c r="U13" s="1099"/>
      <c r="V13" s="1099"/>
      <c r="W13" s="1099"/>
      <c r="X13" s="1099"/>
      <c r="Y13" s="1099"/>
      <c r="Z13" s="1099"/>
      <c r="AA13" s="1099"/>
      <c r="AB13" s="1099"/>
      <c r="AC13" s="1099"/>
      <c r="AD13" s="1099"/>
      <c r="AE13" s="1100"/>
      <c r="AF13" s="1092"/>
      <c r="AG13" s="1093"/>
      <c r="AH13" s="1093"/>
      <c r="AI13" s="1093"/>
      <c r="AJ13" s="1094"/>
      <c r="AK13" s="1141"/>
      <c r="AL13" s="1142"/>
      <c r="AM13" s="1142"/>
      <c r="AN13" s="1142"/>
      <c r="AO13" s="1142"/>
      <c r="AP13" s="1142"/>
      <c r="AQ13" s="1142"/>
      <c r="AR13" s="1142"/>
      <c r="AS13" s="1142"/>
      <c r="AT13" s="1142"/>
      <c r="AU13" s="1139"/>
      <c r="AV13" s="1139"/>
      <c r="AW13" s="1139"/>
      <c r="AX13" s="1139"/>
      <c r="AY13" s="1140"/>
      <c r="AZ13" s="251"/>
      <c r="BA13" s="251"/>
      <c r="BB13" s="251"/>
      <c r="BC13" s="251"/>
      <c r="BD13" s="251"/>
      <c r="BE13" s="252"/>
      <c r="BF13" s="252"/>
      <c r="BG13" s="252"/>
      <c r="BH13" s="252"/>
      <c r="BI13" s="252"/>
      <c r="BJ13" s="252"/>
      <c r="BK13" s="252"/>
      <c r="BL13" s="252"/>
      <c r="BM13" s="252"/>
      <c r="BN13" s="252"/>
      <c r="BO13" s="252"/>
      <c r="BP13" s="252"/>
      <c r="BQ13" s="261">
        <v>7</v>
      </c>
      <c r="BR13" s="262"/>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3"/>
    </row>
    <row r="14" spans="1:131" s="254" customFormat="1" ht="26.25" customHeight="1" x14ac:dyDescent="0.15">
      <c r="A14" s="260">
        <v>8</v>
      </c>
      <c r="B14" s="1086"/>
      <c r="C14" s="1087"/>
      <c r="D14" s="1087"/>
      <c r="E14" s="1087"/>
      <c r="F14" s="1087"/>
      <c r="G14" s="1087"/>
      <c r="H14" s="1087"/>
      <c r="I14" s="1087"/>
      <c r="J14" s="1087"/>
      <c r="K14" s="1087"/>
      <c r="L14" s="1087"/>
      <c r="M14" s="1087"/>
      <c r="N14" s="1087"/>
      <c r="O14" s="1087"/>
      <c r="P14" s="1088"/>
      <c r="Q14" s="1098"/>
      <c r="R14" s="1099"/>
      <c r="S14" s="1099"/>
      <c r="T14" s="1099"/>
      <c r="U14" s="1099"/>
      <c r="V14" s="1099"/>
      <c r="W14" s="1099"/>
      <c r="X14" s="1099"/>
      <c r="Y14" s="1099"/>
      <c r="Z14" s="1099"/>
      <c r="AA14" s="1099"/>
      <c r="AB14" s="1099"/>
      <c r="AC14" s="1099"/>
      <c r="AD14" s="1099"/>
      <c r="AE14" s="1100"/>
      <c r="AF14" s="1092"/>
      <c r="AG14" s="1093"/>
      <c r="AH14" s="1093"/>
      <c r="AI14" s="1093"/>
      <c r="AJ14" s="1094"/>
      <c r="AK14" s="1141"/>
      <c r="AL14" s="1142"/>
      <c r="AM14" s="1142"/>
      <c r="AN14" s="1142"/>
      <c r="AO14" s="1142"/>
      <c r="AP14" s="1142"/>
      <c r="AQ14" s="1142"/>
      <c r="AR14" s="1142"/>
      <c r="AS14" s="1142"/>
      <c r="AT14" s="1142"/>
      <c r="AU14" s="1139"/>
      <c r="AV14" s="1139"/>
      <c r="AW14" s="1139"/>
      <c r="AX14" s="1139"/>
      <c r="AY14" s="1140"/>
      <c r="AZ14" s="251"/>
      <c r="BA14" s="251"/>
      <c r="BB14" s="251"/>
      <c r="BC14" s="251"/>
      <c r="BD14" s="251"/>
      <c r="BE14" s="252"/>
      <c r="BF14" s="252"/>
      <c r="BG14" s="252"/>
      <c r="BH14" s="252"/>
      <c r="BI14" s="252"/>
      <c r="BJ14" s="252"/>
      <c r="BK14" s="252"/>
      <c r="BL14" s="252"/>
      <c r="BM14" s="252"/>
      <c r="BN14" s="252"/>
      <c r="BO14" s="252"/>
      <c r="BP14" s="252"/>
      <c r="BQ14" s="261">
        <v>8</v>
      </c>
      <c r="BR14" s="262"/>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3"/>
    </row>
    <row r="15" spans="1:131" s="254" customFormat="1" ht="26.25" customHeight="1" x14ac:dyDescent="0.15">
      <c r="A15" s="260">
        <v>9</v>
      </c>
      <c r="B15" s="1086"/>
      <c r="C15" s="1087"/>
      <c r="D15" s="1087"/>
      <c r="E15" s="1087"/>
      <c r="F15" s="1087"/>
      <c r="G15" s="1087"/>
      <c r="H15" s="1087"/>
      <c r="I15" s="1087"/>
      <c r="J15" s="1087"/>
      <c r="K15" s="1087"/>
      <c r="L15" s="1087"/>
      <c r="M15" s="1087"/>
      <c r="N15" s="1087"/>
      <c r="O15" s="1087"/>
      <c r="P15" s="1088"/>
      <c r="Q15" s="1098"/>
      <c r="R15" s="1099"/>
      <c r="S15" s="1099"/>
      <c r="T15" s="1099"/>
      <c r="U15" s="1099"/>
      <c r="V15" s="1099"/>
      <c r="W15" s="1099"/>
      <c r="X15" s="1099"/>
      <c r="Y15" s="1099"/>
      <c r="Z15" s="1099"/>
      <c r="AA15" s="1099"/>
      <c r="AB15" s="1099"/>
      <c r="AC15" s="1099"/>
      <c r="AD15" s="1099"/>
      <c r="AE15" s="1100"/>
      <c r="AF15" s="1092"/>
      <c r="AG15" s="1093"/>
      <c r="AH15" s="1093"/>
      <c r="AI15" s="1093"/>
      <c r="AJ15" s="1094"/>
      <c r="AK15" s="1141"/>
      <c r="AL15" s="1142"/>
      <c r="AM15" s="1142"/>
      <c r="AN15" s="1142"/>
      <c r="AO15" s="1142"/>
      <c r="AP15" s="1142"/>
      <c r="AQ15" s="1142"/>
      <c r="AR15" s="1142"/>
      <c r="AS15" s="1142"/>
      <c r="AT15" s="1142"/>
      <c r="AU15" s="1139"/>
      <c r="AV15" s="1139"/>
      <c r="AW15" s="1139"/>
      <c r="AX15" s="1139"/>
      <c r="AY15" s="1140"/>
      <c r="AZ15" s="251"/>
      <c r="BA15" s="251"/>
      <c r="BB15" s="251"/>
      <c r="BC15" s="251"/>
      <c r="BD15" s="251"/>
      <c r="BE15" s="252"/>
      <c r="BF15" s="252"/>
      <c r="BG15" s="252"/>
      <c r="BH15" s="252"/>
      <c r="BI15" s="252"/>
      <c r="BJ15" s="252"/>
      <c r="BK15" s="252"/>
      <c r="BL15" s="252"/>
      <c r="BM15" s="252"/>
      <c r="BN15" s="252"/>
      <c r="BO15" s="252"/>
      <c r="BP15" s="252"/>
      <c r="BQ15" s="261">
        <v>9</v>
      </c>
      <c r="BR15" s="262"/>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3"/>
    </row>
    <row r="16" spans="1:131" s="254" customFormat="1" ht="26.25" customHeight="1" x14ac:dyDescent="0.15">
      <c r="A16" s="260">
        <v>10</v>
      </c>
      <c r="B16" s="1086"/>
      <c r="C16" s="1087"/>
      <c r="D16" s="1087"/>
      <c r="E16" s="1087"/>
      <c r="F16" s="1087"/>
      <c r="G16" s="1087"/>
      <c r="H16" s="1087"/>
      <c r="I16" s="1087"/>
      <c r="J16" s="1087"/>
      <c r="K16" s="1087"/>
      <c r="L16" s="1087"/>
      <c r="M16" s="1087"/>
      <c r="N16" s="1087"/>
      <c r="O16" s="1087"/>
      <c r="P16" s="1088"/>
      <c r="Q16" s="1098"/>
      <c r="R16" s="1099"/>
      <c r="S16" s="1099"/>
      <c r="T16" s="1099"/>
      <c r="U16" s="1099"/>
      <c r="V16" s="1099"/>
      <c r="W16" s="1099"/>
      <c r="X16" s="1099"/>
      <c r="Y16" s="1099"/>
      <c r="Z16" s="1099"/>
      <c r="AA16" s="1099"/>
      <c r="AB16" s="1099"/>
      <c r="AC16" s="1099"/>
      <c r="AD16" s="1099"/>
      <c r="AE16" s="1100"/>
      <c r="AF16" s="1092"/>
      <c r="AG16" s="1093"/>
      <c r="AH16" s="1093"/>
      <c r="AI16" s="1093"/>
      <c r="AJ16" s="1094"/>
      <c r="AK16" s="1141"/>
      <c r="AL16" s="1142"/>
      <c r="AM16" s="1142"/>
      <c r="AN16" s="1142"/>
      <c r="AO16" s="1142"/>
      <c r="AP16" s="1142"/>
      <c r="AQ16" s="1142"/>
      <c r="AR16" s="1142"/>
      <c r="AS16" s="1142"/>
      <c r="AT16" s="1142"/>
      <c r="AU16" s="1139"/>
      <c r="AV16" s="1139"/>
      <c r="AW16" s="1139"/>
      <c r="AX16" s="1139"/>
      <c r="AY16" s="1140"/>
      <c r="AZ16" s="251"/>
      <c r="BA16" s="251"/>
      <c r="BB16" s="251"/>
      <c r="BC16" s="251"/>
      <c r="BD16" s="251"/>
      <c r="BE16" s="252"/>
      <c r="BF16" s="252"/>
      <c r="BG16" s="252"/>
      <c r="BH16" s="252"/>
      <c r="BI16" s="252"/>
      <c r="BJ16" s="252"/>
      <c r="BK16" s="252"/>
      <c r="BL16" s="252"/>
      <c r="BM16" s="252"/>
      <c r="BN16" s="252"/>
      <c r="BO16" s="252"/>
      <c r="BP16" s="252"/>
      <c r="BQ16" s="261">
        <v>10</v>
      </c>
      <c r="BR16" s="262"/>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3"/>
    </row>
    <row r="17" spans="1:131" s="254" customFormat="1" ht="26.25" customHeight="1" x14ac:dyDescent="0.15">
      <c r="A17" s="260">
        <v>11</v>
      </c>
      <c r="B17" s="1086"/>
      <c r="C17" s="1087"/>
      <c r="D17" s="1087"/>
      <c r="E17" s="1087"/>
      <c r="F17" s="1087"/>
      <c r="G17" s="1087"/>
      <c r="H17" s="1087"/>
      <c r="I17" s="1087"/>
      <c r="J17" s="1087"/>
      <c r="K17" s="1087"/>
      <c r="L17" s="1087"/>
      <c r="M17" s="1087"/>
      <c r="N17" s="1087"/>
      <c r="O17" s="1087"/>
      <c r="P17" s="1088"/>
      <c r="Q17" s="1098"/>
      <c r="R17" s="1099"/>
      <c r="S17" s="1099"/>
      <c r="T17" s="1099"/>
      <c r="U17" s="1099"/>
      <c r="V17" s="1099"/>
      <c r="W17" s="1099"/>
      <c r="X17" s="1099"/>
      <c r="Y17" s="1099"/>
      <c r="Z17" s="1099"/>
      <c r="AA17" s="1099"/>
      <c r="AB17" s="1099"/>
      <c r="AC17" s="1099"/>
      <c r="AD17" s="1099"/>
      <c r="AE17" s="1100"/>
      <c r="AF17" s="1092"/>
      <c r="AG17" s="1093"/>
      <c r="AH17" s="1093"/>
      <c r="AI17" s="1093"/>
      <c r="AJ17" s="1094"/>
      <c r="AK17" s="1141"/>
      <c r="AL17" s="1142"/>
      <c r="AM17" s="1142"/>
      <c r="AN17" s="1142"/>
      <c r="AO17" s="1142"/>
      <c r="AP17" s="1142"/>
      <c r="AQ17" s="1142"/>
      <c r="AR17" s="1142"/>
      <c r="AS17" s="1142"/>
      <c r="AT17" s="1142"/>
      <c r="AU17" s="1139"/>
      <c r="AV17" s="1139"/>
      <c r="AW17" s="1139"/>
      <c r="AX17" s="1139"/>
      <c r="AY17" s="1140"/>
      <c r="AZ17" s="251"/>
      <c r="BA17" s="251"/>
      <c r="BB17" s="251"/>
      <c r="BC17" s="251"/>
      <c r="BD17" s="251"/>
      <c r="BE17" s="252"/>
      <c r="BF17" s="252"/>
      <c r="BG17" s="252"/>
      <c r="BH17" s="252"/>
      <c r="BI17" s="252"/>
      <c r="BJ17" s="252"/>
      <c r="BK17" s="252"/>
      <c r="BL17" s="252"/>
      <c r="BM17" s="252"/>
      <c r="BN17" s="252"/>
      <c r="BO17" s="252"/>
      <c r="BP17" s="252"/>
      <c r="BQ17" s="261">
        <v>11</v>
      </c>
      <c r="BR17" s="262"/>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3"/>
    </row>
    <row r="18" spans="1:131" s="254" customFormat="1" ht="26.25" customHeight="1" x14ac:dyDescent="0.15">
      <c r="A18" s="260">
        <v>12</v>
      </c>
      <c r="B18" s="1086"/>
      <c r="C18" s="1087"/>
      <c r="D18" s="1087"/>
      <c r="E18" s="1087"/>
      <c r="F18" s="1087"/>
      <c r="G18" s="1087"/>
      <c r="H18" s="1087"/>
      <c r="I18" s="1087"/>
      <c r="J18" s="1087"/>
      <c r="K18" s="1087"/>
      <c r="L18" s="1087"/>
      <c r="M18" s="1087"/>
      <c r="N18" s="1087"/>
      <c r="O18" s="1087"/>
      <c r="P18" s="1088"/>
      <c r="Q18" s="1098"/>
      <c r="R18" s="1099"/>
      <c r="S18" s="1099"/>
      <c r="T18" s="1099"/>
      <c r="U18" s="1099"/>
      <c r="V18" s="1099"/>
      <c r="W18" s="1099"/>
      <c r="X18" s="1099"/>
      <c r="Y18" s="1099"/>
      <c r="Z18" s="1099"/>
      <c r="AA18" s="1099"/>
      <c r="AB18" s="1099"/>
      <c r="AC18" s="1099"/>
      <c r="AD18" s="1099"/>
      <c r="AE18" s="1100"/>
      <c r="AF18" s="1092"/>
      <c r="AG18" s="1093"/>
      <c r="AH18" s="1093"/>
      <c r="AI18" s="1093"/>
      <c r="AJ18" s="1094"/>
      <c r="AK18" s="1141"/>
      <c r="AL18" s="1142"/>
      <c r="AM18" s="1142"/>
      <c r="AN18" s="1142"/>
      <c r="AO18" s="1142"/>
      <c r="AP18" s="1142"/>
      <c r="AQ18" s="1142"/>
      <c r="AR18" s="1142"/>
      <c r="AS18" s="1142"/>
      <c r="AT18" s="1142"/>
      <c r="AU18" s="1139"/>
      <c r="AV18" s="1139"/>
      <c r="AW18" s="1139"/>
      <c r="AX18" s="1139"/>
      <c r="AY18" s="1140"/>
      <c r="AZ18" s="251"/>
      <c r="BA18" s="251"/>
      <c r="BB18" s="251"/>
      <c r="BC18" s="251"/>
      <c r="BD18" s="251"/>
      <c r="BE18" s="252"/>
      <c r="BF18" s="252"/>
      <c r="BG18" s="252"/>
      <c r="BH18" s="252"/>
      <c r="BI18" s="252"/>
      <c r="BJ18" s="252"/>
      <c r="BK18" s="252"/>
      <c r="BL18" s="252"/>
      <c r="BM18" s="252"/>
      <c r="BN18" s="252"/>
      <c r="BO18" s="252"/>
      <c r="BP18" s="252"/>
      <c r="BQ18" s="261">
        <v>12</v>
      </c>
      <c r="BR18" s="262"/>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3"/>
    </row>
    <row r="19" spans="1:131" s="254" customFormat="1" ht="26.25" customHeight="1" x14ac:dyDescent="0.15">
      <c r="A19" s="260">
        <v>13</v>
      </c>
      <c r="B19" s="1086"/>
      <c r="C19" s="1087"/>
      <c r="D19" s="1087"/>
      <c r="E19" s="1087"/>
      <c r="F19" s="1087"/>
      <c r="G19" s="1087"/>
      <c r="H19" s="1087"/>
      <c r="I19" s="1087"/>
      <c r="J19" s="1087"/>
      <c r="K19" s="1087"/>
      <c r="L19" s="1087"/>
      <c r="M19" s="1087"/>
      <c r="N19" s="1087"/>
      <c r="O19" s="1087"/>
      <c r="P19" s="1088"/>
      <c r="Q19" s="1098"/>
      <c r="R19" s="1099"/>
      <c r="S19" s="1099"/>
      <c r="T19" s="1099"/>
      <c r="U19" s="1099"/>
      <c r="V19" s="1099"/>
      <c r="W19" s="1099"/>
      <c r="X19" s="1099"/>
      <c r="Y19" s="1099"/>
      <c r="Z19" s="1099"/>
      <c r="AA19" s="1099"/>
      <c r="AB19" s="1099"/>
      <c r="AC19" s="1099"/>
      <c r="AD19" s="1099"/>
      <c r="AE19" s="1100"/>
      <c r="AF19" s="1092"/>
      <c r="AG19" s="1093"/>
      <c r="AH19" s="1093"/>
      <c r="AI19" s="1093"/>
      <c r="AJ19" s="1094"/>
      <c r="AK19" s="1141"/>
      <c r="AL19" s="1142"/>
      <c r="AM19" s="1142"/>
      <c r="AN19" s="1142"/>
      <c r="AO19" s="1142"/>
      <c r="AP19" s="1142"/>
      <c r="AQ19" s="1142"/>
      <c r="AR19" s="1142"/>
      <c r="AS19" s="1142"/>
      <c r="AT19" s="1142"/>
      <c r="AU19" s="1139"/>
      <c r="AV19" s="1139"/>
      <c r="AW19" s="1139"/>
      <c r="AX19" s="1139"/>
      <c r="AY19" s="1140"/>
      <c r="AZ19" s="251"/>
      <c r="BA19" s="251"/>
      <c r="BB19" s="251"/>
      <c r="BC19" s="251"/>
      <c r="BD19" s="251"/>
      <c r="BE19" s="252"/>
      <c r="BF19" s="252"/>
      <c r="BG19" s="252"/>
      <c r="BH19" s="252"/>
      <c r="BI19" s="252"/>
      <c r="BJ19" s="252"/>
      <c r="BK19" s="252"/>
      <c r="BL19" s="252"/>
      <c r="BM19" s="252"/>
      <c r="BN19" s="252"/>
      <c r="BO19" s="252"/>
      <c r="BP19" s="252"/>
      <c r="BQ19" s="261">
        <v>13</v>
      </c>
      <c r="BR19" s="262"/>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3"/>
    </row>
    <row r="20" spans="1:131" s="254" customFormat="1" ht="26.25" customHeight="1" x14ac:dyDescent="0.15">
      <c r="A20" s="260">
        <v>14</v>
      </c>
      <c r="B20" s="1086"/>
      <c r="C20" s="1087"/>
      <c r="D20" s="1087"/>
      <c r="E20" s="1087"/>
      <c r="F20" s="1087"/>
      <c r="G20" s="1087"/>
      <c r="H20" s="1087"/>
      <c r="I20" s="1087"/>
      <c r="J20" s="1087"/>
      <c r="K20" s="1087"/>
      <c r="L20" s="1087"/>
      <c r="M20" s="1087"/>
      <c r="N20" s="1087"/>
      <c r="O20" s="1087"/>
      <c r="P20" s="1088"/>
      <c r="Q20" s="1098"/>
      <c r="R20" s="1099"/>
      <c r="S20" s="1099"/>
      <c r="T20" s="1099"/>
      <c r="U20" s="1099"/>
      <c r="V20" s="1099"/>
      <c r="W20" s="1099"/>
      <c r="X20" s="1099"/>
      <c r="Y20" s="1099"/>
      <c r="Z20" s="1099"/>
      <c r="AA20" s="1099"/>
      <c r="AB20" s="1099"/>
      <c r="AC20" s="1099"/>
      <c r="AD20" s="1099"/>
      <c r="AE20" s="1100"/>
      <c r="AF20" s="1092"/>
      <c r="AG20" s="1093"/>
      <c r="AH20" s="1093"/>
      <c r="AI20" s="1093"/>
      <c r="AJ20" s="1094"/>
      <c r="AK20" s="1141"/>
      <c r="AL20" s="1142"/>
      <c r="AM20" s="1142"/>
      <c r="AN20" s="1142"/>
      <c r="AO20" s="1142"/>
      <c r="AP20" s="1142"/>
      <c r="AQ20" s="1142"/>
      <c r="AR20" s="1142"/>
      <c r="AS20" s="1142"/>
      <c r="AT20" s="1142"/>
      <c r="AU20" s="1139"/>
      <c r="AV20" s="1139"/>
      <c r="AW20" s="1139"/>
      <c r="AX20" s="1139"/>
      <c r="AY20" s="1140"/>
      <c r="AZ20" s="251"/>
      <c r="BA20" s="251"/>
      <c r="BB20" s="251"/>
      <c r="BC20" s="251"/>
      <c r="BD20" s="251"/>
      <c r="BE20" s="252"/>
      <c r="BF20" s="252"/>
      <c r="BG20" s="252"/>
      <c r="BH20" s="252"/>
      <c r="BI20" s="252"/>
      <c r="BJ20" s="252"/>
      <c r="BK20" s="252"/>
      <c r="BL20" s="252"/>
      <c r="BM20" s="252"/>
      <c r="BN20" s="252"/>
      <c r="BO20" s="252"/>
      <c r="BP20" s="252"/>
      <c r="BQ20" s="261">
        <v>14</v>
      </c>
      <c r="BR20" s="262"/>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3"/>
    </row>
    <row r="21" spans="1:131" s="254" customFormat="1" ht="26.25" customHeight="1" thickBot="1" x14ac:dyDescent="0.2">
      <c r="A21" s="260">
        <v>15</v>
      </c>
      <c r="B21" s="1086"/>
      <c r="C21" s="1087"/>
      <c r="D21" s="1087"/>
      <c r="E21" s="1087"/>
      <c r="F21" s="1087"/>
      <c r="G21" s="1087"/>
      <c r="H21" s="1087"/>
      <c r="I21" s="1087"/>
      <c r="J21" s="1087"/>
      <c r="K21" s="1087"/>
      <c r="L21" s="1087"/>
      <c r="M21" s="1087"/>
      <c r="N21" s="1087"/>
      <c r="O21" s="1087"/>
      <c r="P21" s="1088"/>
      <c r="Q21" s="1098"/>
      <c r="R21" s="1099"/>
      <c r="S21" s="1099"/>
      <c r="T21" s="1099"/>
      <c r="U21" s="1099"/>
      <c r="V21" s="1099"/>
      <c r="W21" s="1099"/>
      <c r="X21" s="1099"/>
      <c r="Y21" s="1099"/>
      <c r="Z21" s="1099"/>
      <c r="AA21" s="1099"/>
      <c r="AB21" s="1099"/>
      <c r="AC21" s="1099"/>
      <c r="AD21" s="1099"/>
      <c r="AE21" s="1100"/>
      <c r="AF21" s="1092"/>
      <c r="AG21" s="1093"/>
      <c r="AH21" s="1093"/>
      <c r="AI21" s="1093"/>
      <c r="AJ21" s="1094"/>
      <c r="AK21" s="1141"/>
      <c r="AL21" s="1142"/>
      <c r="AM21" s="1142"/>
      <c r="AN21" s="1142"/>
      <c r="AO21" s="1142"/>
      <c r="AP21" s="1142"/>
      <c r="AQ21" s="1142"/>
      <c r="AR21" s="1142"/>
      <c r="AS21" s="1142"/>
      <c r="AT21" s="1142"/>
      <c r="AU21" s="1139"/>
      <c r="AV21" s="1139"/>
      <c r="AW21" s="1139"/>
      <c r="AX21" s="1139"/>
      <c r="AY21" s="1140"/>
      <c r="AZ21" s="251"/>
      <c r="BA21" s="251"/>
      <c r="BB21" s="251"/>
      <c r="BC21" s="251"/>
      <c r="BD21" s="251"/>
      <c r="BE21" s="252"/>
      <c r="BF21" s="252"/>
      <c r="BG21" s="252"/>
      <c r="BH21" s="252"/>
      <c r="BI21" s="252"/>
      <c r="BJ21" s="252"/>
      <c r="BK21" s="252"/>
      <c r="BL21" s="252"/>
      <c r="BM21" s="252"/>
      <c r="BN21" s="252"/>
      <c r="BO21" s="252"/>
      <c r="BP21" s="252"/>
      <c r="BQ21" s="261">
        <v>15</v>
      </c>
      <c r="BR21" s="262"/>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3"/>
    </row>
    <row r="22" spans="1:131" s="254" customFormat="1" ht="26.25" customHeight="1" x14ac:dyDescent="0.15">
      <c r="A22" s="260">
        <v>16</v>
      </c>
      <c r="B22" s="1086"/>
      <c r="C22" s="1087"/>
      <c r="D22" s="1087"/>
      <c r="E22" s="1087"/>
      <c r="F22" s="1087"/>
      <c r="G22" s="1087"/>
      <c r="H22" s="1087"/>
      <c r="I22" s="1087"/>
      <c r="J22" s="1087"/>
      <c r="K22" s="1087"/>
      <c r="L22" s="1087"/>
      <c r="M22" s="1087"/>
      <c r="N22" s="1087"/>
      <c r="O22" s="1087"/>
      <c r="P22" s="1088"/>
      <c r="Q22" s="1136"/>
      <c r="R22" s="1137"/>
      <c r="S22" s="1137"/>
      <c r="T22" s="1137"/>
      <c r="U22" s="1137"/>
      <c r="V22" s="1137"/>
      <c r="W22" s="1137"/>
      <c r="X22" s="1137"/>
      <c r="Y22" s="1137"/>
      <c r="Z22" s="1137"/>
      <c r="AA22" s="1137"/>
      <c r="AB22" s="1137"/>
      <c r="AC22" s="1137"/>
      <c r="AD22" s="1137"/>
      <c r="AE22" s="1138"/>
      <c r="AF22" s="1092"/>
      <c r="AG22" s="1093"/>
      <c r="AH22" s="1093"/>
      <c r="AI22" s="1093"/>
      <c r="AJ22" s="1094"/>
      <c r="AK22" s="1132"/>
      <c r="AL22" s="1133"/>
      <c r="AM22" s="1133"/>
      <c r="AN22" s="1133"/>
      <c r="AO22" s="1133"/>
      <c r="AP22" s="1133"/>
      <c r="AQ22" s="1133"/>
      <c r="AR22" s="1133"/>
      <c r="AS22" s="1133"/>
      <c r="AT22" s="1133"/>
      <c r="AU22" s="1134"/>
      <c r="AV22" s="1134"/>
      <c r="AW22" s="1134"/>
      <c r="AX22" s="1134"/>
      <c r="AY22" s="1135"/>
      <c r="AZ22" s="1084" t="s">
        <v>390</v>
      </c>
      <c r="BA22" s="1084"/>
      <c r="BB22" s="1084"/>
      <c r="BC22" s="1084"/>
      <c r="BD22" s="1085"/>
      <c r="BE22" s="252"/>
      <c r="BF22" s="252"/>
      <c r="BG22" s="252"/>
      <c r="BH22" s="252"/>
      <c r="BI22" s="252"/>
      <c r="BJ22" s="252"/>
      <c r="BK22" s="252"/>
      <c r="BL22" s="252"/>
      <c r="BM22" s="252"/>
      <c r="BN22" s="252"/>
      <c r="BO22" s="252"/>
      <c r="BP22" s="252"/>
      <c r="BQ22" s="261">
        <v>16</v>
      </c>
      <c r="BR22" s="262"/>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3"/>
    </row>
    <row r="23" spans="1:131" s="254" customFormat="1" ht="26.25" customHeight="1" thickBot="1" x14ac:dyDescent="0.2">
      <c r="A23" s="263" t="s">
        <v>391</v>
      </c>
      <c r="B23" s="999" t="s">
        <v>392</v>
      </c>
      <c r="C23" s="1000"/>
      <c r="D23" s="1000"/>
      <c r="E23" s="1000"/>
      <c r="F23" s="1000"/>
      <c r="G23" s="1000"/>
      <c r="H23" s="1000"/>
      <c r="I23" s="1000"/>
      <c r="J23" s="1000"/>
      <c r="K23" s="1000"/>
      <c r="L23" s="1000"/>
      <c r="M23" s="1000"/>
      <c r="N23" s="1000"/>
      <c r="O23" s="1000"/>
      <c r="P23" s="1001"/>
      <c r="Q23" s="1123">
        <v>26029</v>
      </c>
      <c r="R23" s="1124"/>
      <c r="S23" s="1124"/>
      <c r="T23" s="1124"/>
      <c r="U23" s="1124"/>
      <c r="V23" s="1124">
        <v>24294</v>
      </c>
      <c r="W23" s="1124"/>
      <c r="X23" s="1124"/>
      <c r="Y23" s="1124"/>
      <c r="Z23" s="1124"/>
      <c r="AA23" s="1124">
        <v>1735</v>
      </c>
      <c r="AB23" s="1124"/>
      <c r="AC23" s="1124"/>
      <c r="AD23" s="1124"/>
      <c r="AE23" s="1125"/>
      <c r="AF23" s="1126">
        <v>780</v>
      </c>
      <c r="AG23" s="1124"/>
      <c r="AH23" s="1124"/>
      <c r="AI23" s="1124"/>
      <c r="AJ23" s="1127"/>
      <c r="AK23" s="1128"/>
      <c r="AL23" s="1129"/>
      <c r="AM23" s="1129"/>
      <c r="AN23" s="1129"/>
      <c r="AO23" s="1129"/>
      <c r="AP23" s="1124">
        <v>18584</v>
      </c>
      <c r="AQ23" s="1124"/>
      <c r="AR23" s="1124"/>
      <c r="AS23" s="1124"/>
      <c r="AT23" s="1124"/>
      <c r="AU23" s="1130"/>
      <c r="AV23" s="1130"/>
      <c r="AW23" s="1130"/>
      <c r="AX23" s="1130"/>
      <c r="AY23" s="1131"/>
      <c r="AZ23" s="1120" t="s">
        <v>126</v>
      </c>
      <c r="BA23" s="1121"/>
      <c r="BB23" s="1121"/>
      <c r="BC23" s="1121"/>
      <c r="BD23" s="1122"/>
      <c r="BE23" s="252"/>
      <c r="BF23" s="252"/>
      <c r="BG23" s="252"/>
      <c r="BH23" s="252"/>
      <c r="BI23" s="252"/>
      <c r="BJ23" s="252"/>
      <c r="BK23" s="252"/>
      <c r="BL23" s="252"/>
      <c r="BM23" s="252"/>
      <c r="BN23" s="252"/>
      <c r="BO23" s="252"/>
      <c r="BP23" s="252"/>
      <c r="BQ23" s="261">
        <v>17</v>
      </c>
      <c r="BR23" s="262"/>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3"/>
    </row>
    <row r="24" spans="1:131" s="254" customFormat="1" ht="26.25" customHeight="1" x14ac:dyDescent="0.15">
      <c r="A24" s="1119" t="s">
        <v>393</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1"/>
      <c r="BA24" s="251"/>
      <c r="BB24" s="251"/>
      <c r="BC24" s="251"/>
      <c r="BD24" s="251"/>
      <c r="BE24" s="252"/>
      <c r="BF24" s="252"/>
      <c r="BG24" s="252"/>
      <c r="BH24" s="252"/>
      <c r="BI24" s="252"/>
      <c r="BJ24" s="252"/>
      <c r="BK24" s="252"/>
      <c r="BL24" s="252"/>
      <c r="BM24" s="252"/>
      <c r="BN24" s="252"/>
      <c r="BO24" s="252"/>
      <c r="BP24" s="252"/>
      <c r="BQ24" s="261">
        <v>18</v>
      </c>
      <c r="BR24" s="262"/>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3"/>
    </row>
    <row r="25" spans="1:131" s="246" customFormat="1" ht="26.25" customHeight="1" thickBot="1" x14ac:dyDescent="0.2">
      <c r="A25" s="1118" t="s">
        <v>394</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1"/>
      <c r="BK25" s="251"/>
      <c r="BL25" s="251"/>
      <c r="BM25" s="251"/>
      <c r="BN25" s="251"/>
      <c r="BO25" s="264"/>
      <c r="BP25" s="264"/>
      <c r="BQ25" s="261">
        <v>19</v>
      </c>
      <c r="BR25" s="262"/>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5"/>
    </row>
    <row r="26" spans="1:131" s="246" customFormat="1" ht="26.25" customHeight="1" x14ac:dyDescent="0.15">
      <c r="A26" s="1050" t="s">
        <v>368</v>
      </c>
      <c r="B26" s="1051"/>
      <c r="C26" s="1051"/>
      <c r="D26" s="1051"/>
      <c r="E26" s="1051"/>
      <c r="F26" s="1051"/>
      <c r="G26" s="1051"/>
      <c r="H26" s="1051"/>
      <c r="I26" s="1051"/>
      <c r="J26" s="1051"/>
      <c r="K26" s="1051"/>
      <c r="L26" s="1051"/>
      <c r="M26" s="1051"/>
      <c r="N26" s="1051"/>
      <c r="O26" s="1051"/>
      <c r="P26" s="1052"/>
      <c r="Q26" s="1056" t="s">
        <v>395</v>
      </c>
      <c r="R26" s="1057"/>
      <c r="S26" s="1057"/>
      <c r="T26" s="1057"/>
      <c r="U26" s="1058"/>
      <c r="V26" s="1056" t="s">
        <v>396</v>
      </c>
      <c r="W26" s="1057"/>
      <c r="X26" s="1057"/>
      <c r="Y26" s="1057"/>
      <c r="Z26" s="1058"/>
      <c r="AA26" s="1056" t="s">
        <v>397</v>
      </c>
      <c r="AB26" s="1057"/>
      <c r="AC26" s="1057"/>
      <c r="AD26" s="1057"/>
      <c r="AE26" s="1057"/>
      <c r="AF26" s="1114" t="s">
        <v>398</v>
      </c>
      <c r="AG26" s="1063"/>
      <c r="AH26" s="1063"/>
      <c r="AI26" s="1063"/>
      <c r="AJ26" s="1115"/>
      <c r="AK26" s="1057" t="s">
        <v>399</v>
      </c>
      <c r="AL26" s="1057"/>
      <c r="AM26" s="1057"/>
      <c r="AN26" s="1057"/>
      <c r="AO26" s="1058"/>
      <c r="AP26" s="1056" t="s">
        <v>400</v>
      </c>
      <c r="AQ26" s="1057"/>
      <c r="AR26" s="1057"/>
      <c r="AS26" s="1057"/>
      <c r="AT26" s="1058"/>
      <c r="AU26" s="1056" t="s">
        <v>401</v>
      </c>
      <c r="AV26" s="1057"/>
      <c r="AW26" s="1057"/>
      <c r="AX26" s="1057"/>
      <c r="AY26" s="1058"/>
      <c r="AZ26" s="1056" t="s">
        <v>402</v>
      </c>
      <c r="BA26" s="1057"/>
      <c r="BB26" s="1057"/>
      <c r="BC26" s="1057"/>
      <c r="BD26" s="1058"/>
      <c r="BE26" s="1056" t="s">
        <v>375</v>
      </c>
      <c r="BF26" s="1057"/>
      <c r="BG26" s="1057"/>
      <c r="BH26" s="1057"/>
      <c r="BI26" s="1072"/>
      <c r="BJ26" s="251"/>
      <c r="BK26" s="251"/>
      <c r="BL26" s="251"/>
      <c r="BM26" s="251"/>
      <c r="BN26" s="251"/>
      <c r="BO26" s="264"/>
      <c r="BP26" s="264"/>
      <c r="BQ26" s="261">
        <v>20</v>
      </c>
      <c r="BR26" s="262"/>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5"/>
    </row>
    <row r="27" spans="1:131" s="246" customFormat="1" ht="26.25" customHeight="1" thickBot="1" x14ac:dyDescent="0.2">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1"/>
      <c r="BK27" s="251"/>
      <c r="BL27" s="251"/>
      <c r="BM27" s="251"/>
      <c r="BN27" s="251"/>
      <c r="BO27" s="264"/>
      <c r="BP27" s="264"/>
      <c r="BQ27" s="261">
        <v>21</v>
      </c>
      <c r="BR27" s="262"/>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5"/>
    </row>
    <row r="28" spans="1:131" s="246" customFormat="1" ht="26.25" customHeight="1" thickTop="1" x14ac:dyDescent="0.15">
      <c r="A28" s="265">
        <v>1</v>
      </c>
      <c r="B28" s="1105" t="s">
        <v>403</v>
      </c>
      <c r="C28" s="1106"/>
      <c r="D28" s="1106"/>
      <c r="E28" s="1106"/>
      <c r="F28" s="1106"/>
      <c r="G28" s="1106"/>
      <c r="H28" s="1106"/>
      <c r="I28" s="1106"/>
      <c r="J28" s="1106"/>
      <c r="K28" s="1106"/>
      <c r="L28" s="1106"/>
      <c r="M28" s="1106"/>
      <c r="N28" s="1106"/>
      <c r="O28" s="1106"/>
      <c r="P28" s="1107"/>
      <c r="Q28" s="1108">
        <v>5989</v>
      </c>
      <c r="R28" s="1109"/>
      <c r="S28" s="1109"/>
      <c r="T28" s="1109"/>
      <c r="U28" s="1109"/>
      <c r="V28" s="1109">
        <v>5955</v>
      </c>
      <c r="W28" s="1109"/>
      <c r="X28" s="1109"/>
      <c r="Y28" s="1109"/>
      <c r="Z28" s="1109"/>
      <c r="AA28" s="1109">
        <v>33</v>
      </c>
      <c r="AB28" s="1109"/>
      <c r="AC28" s="1109"/>
      <c r="AD28" s="1109"/>
      <c r="AE28" s="1110"/>
      <c r="AF28" s="1111">
        <v>33</v>
      </c>
      <c r="AG28" s="1109"/>
      <c r="AH28" s="1109"/>
      <c r="AI28" s="1109"/>
      <c r="AJ28" s="1112"/>
      <c r="AK28" s="1113">
        <v>600</v>
      </c>
      <c r="AL28" s="1101"/>
      <c r="AM28" s="1101"/>
      <c r="AN28" s="1101"/>
      <c r="AO28" s="1101"/>
      <c r="AP28" s="1101" t="s">
        <v>590</v>
      </c>
      <c r="AQ28" s="1101"/>
      <c r="AR28" s="1101"/>
      <c r="AS28" s="1101"/>
      <c r="AT28" s="1101"/>
      <c r="AU28" s="1101" t="s">
        <v>590</v>
      </c>
      <c r="AV28" s="1101"/>
      <c r="AW28" s="1101"/>
      <c r="AX28" s="1101"/>
      <c r="AY28" s="1101"/>
      <c r="AZ28" s="1102" t="s">
        <v>590</v>
      </c>
      <c r="BA28" s="1102"/>
      <c r="BB28" s="1102"/>
      <c r="BC28" s="1102"/>
      <c r="BD28" s="1102"/>
      <c r="BE28" s="1103"/>
      <c r="BF28" s="1103"/>
      <c r="BG28" s="1103"/>
      <c r="BH28" s="1103"/>
      <c r="BI28" s="1104"/>
      <c r="BJ28" s="251"/>
      <c r="BK28" s="251"/>
      <c r="BL28" s="251"/>
      <c r="BM28" s="251"/>
      <c r="BN28" s="251"/>
      <c r="BO28" s="264"/>
      <c r="BP28" s="264"/>
      <c r="BQ28" s="261">
        <v>22</v>
      </c>
      <c r="BR28" s="262"/>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5"/>
    </row>
    <row r="29" spans="1:131" s="246" customFormat="1" ht="26.25" customHeight="1" x14ac:dyDescent="0.15">
      <c r="A29" s="265">
        <v>2</v>
      </c>
      <c r="B29" s="1086" t="s">
        <v>404</v>
      </c>
      <c r="C29" s="1087"/>
      <c r="D29" s="1087"/>
      <c r="E29" s="1087"/>
      <c r="F29" s="1087"/>
      <c r="G29" s="1087"/>
      <c r="H29" s="1087"/>
      <c r="I29" s="1087"/>
      <c r="J29" s="1087"/>
      <c r="K29" s="1087"/>
      <c r="L29" s="1087"/>
      <c r="M29" s="1087"/>
      <c r="N29" s="1087"/>
      <c r="O29" s="1087"/>
      <c r="P29" s="1088"/>
      <c r="Q29" s="1098">
        <v>5536</v>
      </c>
      <c r="R29" s="1099"/>
      <c r="S29" s="1099"/>
      <c r="T29" s="1099"/>
      <c r="U29" s="1099"/>
      <c r="V29" s="1099">
        <v>5535</v>
      </c>
      <c r="W29" s="1099"/>
      <c r="X29" s="1099"/>
      <c r="Y29" s="1099"/>
      <c r="Z29" s="1099"/>
      <c r="AA29" s="1099">
        <v>1</v>
      </c>
      <c r="AB29" s="1099"/>
      <c r="AC29" s="1099"/>
      <c r="AD29" s="1099"/>
      <c r="AE29" s="1100"/>
      <c r="AF29" s="1092">
        <v>1</v>
      </c>
      <c r="AG29" s="1093"/>
      <c r="AH29" s="1093"/>
      <c r="AI29" s="1093"/>
      <c r="AJ29" s="1094"/>
      <c r="AK29" s="1035">
        <v>973</v>
      </c>
      <c r="AL29" s="1026"/>
      <c r="AM29" s="1026"/>
      <c r="AN29" s="1026"/>
      <c r="AO29" s="1026"/>
      <c r="AP29" s="1026" t="s">
        <v>590</v>
      </c>
      <c r="AQ29" s="1026"/>
      <c r="AR29" s="1026"/>
      <c r="AS29" s="1026"/>
      <c r="AT29" s="1026"/>
      <c r="AU29" s="1026" t="s">
        <v>590</v>
      </c>
      <c r="AV29" s="1026"/>
      <c r="AW29" s="1026"/>
      <c r="AX29" s="1026"/>
      <c r="AY29" s="1026"/>
      <c r="AZ29" s="1097" t="s">
        <v>590</v>
      </c>
      <c r="BA29" s="1097"/>
      <c r="BB29" s="1097"/>
      <c r="BC29" s="1097"/>
      <c r="BD29" s="1097"/>
      <c r="BE29" s="1081"/>
      <c r="BF29" s="1081"/>
      <c r="BG29" s="1081"/>
      <c r="BH29" s="1081"/>
      <c r="BI29" s="1082"/>
      <c r="BJ29" s="251"/>
      <c r="BK29" s="251"/>
      <c r="BL29" s="251"/>
      <c r="BM29" s="251"/>
      <c r="BN29" s="251"/>
      <c r="BO29" s="264"/>
      <c r="BP29" s="264"/>
      <c r="BQ29" s="261">
        <v>23</v>
      </c>
      <c r="BR29" s="262"/>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5"/>
    </row>
    <row r="30" spans="1:131" s="246" customFormat="1" ht="26.25" customHeight="1" x14ac:dyDescent="0.15">
      <c r="A30" s="265">
        <v>3</v>
      </c>
      <c r="B30" s="1086" t="s">
        <v>405</v>
      </c>
      <c r="C30" s="1087"/>
      <c r="D30" s="1087"/>
      <c r="E30" s="1087"/>
      <c r="F30" s="1087"/>
      <c r="G30" s="1087"/>
      <c r="H30" s="1087"/>
      <c r="I30" s="1087"/>
      <c r="J30" s="1087"/>
      <c r="K30" s="1087"/>
      <c r="L30" s="1087"/>
      <c r="M30" s="1087"/>
      <c r="N30" s="1087"/>
      <c r="O30" s="1087"/>
      <c r="P30" s="1088"/>
      <c r="Q30" s="1098">
        <v>702</v>
      </c>
      <c r="R30" s="1099"/>
      <c r="S30" s="1099"/>
      <c r="T30" s="1099"/>
      <c r="U30" s="1099"/>
      <c r="V30" s="1099">
        <v>698</v>
      </c>
      <c r="W30" s="1099"/>
      <c r="X30" s="1099"/>
      <c r="Y30" s="1099"/>
      <c r="Z30" s="1099"/>
      <c r="AA30" s="1099">
        <v>5</v>
      </c>
      <c r="AB30" s="1099"/>
      <c r="AC30" s="1099"/>
      <c r="AD30" s="1099"/>
      <c r="AE30" s="1100"/>
      <c r="AF30" s="1092">
        <v>5</v>
      </c>
      <c r="AG30" s="1093"/>
      <c r="AH30" s="1093"/>
      <c r="AI30" s="1093"/>
      <c r="AJ30" s="1094"/>
      <c r="AK30" s="1035">
        <v>160</v>
      </c>
      <c r="AL30" s="1026"/>
      <c r="AM30" s="1026"/>
      <c r="AN30" s="1026"/>
      <c r="AO30" s="1026"/>
      <c r="AP30" s="1026" t="s">
        <v>590</v>
      </c>
      <c r="AQ30" s="1026"/>
      <c r="AR30" s="1026"/>
      <c r="AS30" s="1026"/>
      <c r="AT30" s="1026"/>
      <c r="AU30" s="1026" t="s">
        <v>590</v>
      </c>
      <c r="AV30" s="1026"/>
      <c r="AW30" s="1026"/>
      <c r="AX30" s="1026"/>
      <c r="AY30" s="1026"/>
      <c r="AZ30" s="1097" t="s">
        <v>590</v>
      </c>
      <c r="BA30" s="1097"/>
      <c r="BB30" s="1097"/>
      <c r="BC30" s="1097"/>
      <c r="BD30" s="1097"/>
      <c r="BE30" s="1081"/>
      <c r="BF30" s="1081"/>
      <c r="BG30" s="1081"/>
      <c r="BH30" s="1081"/>
      <c r="BI30" s="1082"/>
      <c r="BJ30" s="251"/>
      <c r="BK30" s="251"/>
      <c r="BL30" s="251"/>
      <c r="BM30" s="251"/>
      <c r="BN30" s="251"/>
      <c r="BO30" s="264"/>
      <c r="BP30" s="264"/>
      <c r="BQ30" s="261">
        <v>24</v>
      </c>
      <c r="BR30" s="262"/>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5"/>
    </row>
    <row r="31" spans="1:131" s="246" customFormat="1" ht="26.25" customHeight="1" x14ac:dyDescent="0.15">
      <c r="A31" s="265">
        <v>4</v>
      </c>
      <c r="B31" s="1086" t="s">
        <v>406</v>
      </c>
      <c r="C31" s="1087"/>
      <c r="D31" s="1087"/>
      <c r="E31" s="1087"/>
      <c r="F31" s="1087"/>
      <c r="G31" s="1087"/>
      <c r="H31" s="1087"/>
      <c r="I31" s="1087"/>
      <c r="J31" s="1087"/>
      <c r="K31" s="1087"/>
      <c r="L31" s="1087"/>
      <c r="M31" s="1087"/>
      <c r="N31" s="1087"/>
      <c r="O31" s="1087"/>
      <c r="P31" s="1088"/>
      <c r="Q31" s="1098">
        <v>1548</v>
      </c>
      <c r="R31" s="1099"/>
      <c r="S31" s="1099"/>
      <c r="T31" s="1099"/>
      <c r="U31" s="1099"/>
      <c r="V31" s="1099">
        <v>1294</v>
      </c>
      <c r="W31" s="1099"/>
      <c r="X31" s="1099"/>
      <c r="Y31" s="1099"/>
      <c r="Z31" s="1099"/>
      <c r="AA31" s="1099">
        <v>254</v>
      </c>
      <c r="AB31" s="1099"/>
      <c r="AC31" s="1099"/>
      <c r="AD31" s="1099"/>
      <c r="AE31" s="1100"/>
      <c r="AF31" s="1092">
        <v>1667</v>
      </c>
      <c r="AG31" s="1093"/>
      <c r="AH31" s="1093"/>
      <c r="AI31" s="1093"/>
      <c r="AJ31" s="1094"/>
      <c r="AK31" s="1035">
        <v>90</v>
      </c>
      <c r="AL31" s="1026"/>
      <c r="AM31" s="1026"/>
      <c r="AN31" s="1026"/>
      <c r="AO31" s="1026"/>
      <c r="AP31" s="1026">
        <v>4392</v>
      </c>
      <c r="AQ31" s="1026"/>
      <c r="AR31" s="1026"/>
      <c r="AS31" s="1026"/>
      <c r="AT31" s="1026"/>
      <c r="AU31" s="1026" t="s">
        <v>590</v>
      </c>
      <c r="AV31" s="1026"/>
      <c r="AW31" s="1026"/>
      <c r="AX31" s="1026"/>
      <c r="AY31" s="1026"/>
      <c r="AZ31" s="1097" t="s">
        <v>590</v>
      </c>
      <c r="BA31" s="1097"/>
      <c r="BB31" s="1097"/>
      <c r="BC31" s="1097"/>
      <c r="BD31" s="1097"/>
      <c r="BE31" s="1081" t="s">
        <v>407</v>
      </c>
      <c r="BF31" s="1081"/>
      <c r="BG31" s="1081"/>
      <c r="BH31" s="1081"/>
      <c r="BI31" s="1082"/>
      <c r="BJ31" s="251"/>
      <c r="BK31" s="251"/>
      <c r="BL31" s="251"/>
      <c r="BM31" s="251"/>
      <c r="BN31" s="251"/>
      <c r="BO31" s="264"/>
      <c r="BP31" s="264"/>
      <c r="BQ31" s="261">
        <v>25</v>
      </c>
      <c r="BR31" s="262"/>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5"/>
    </row>
    <row r="32" spans="1:131" s="246" customFormat="1" ht="26.25" customHeight="1" x14ac:dyDescent="0.15">
      <c r="A32" s="265">
        <v>5</v>
      </c>
      <c r="B32" s="1086" t="s">
        <v>408</v>
      </c>
      <c r="C32" s="1087"/>
      <c r="D32" s="1087"/>
      <c r="E32" s="1087"/>
      <c r="F32" s="1087"/>
      <c r="G32" s="1087"/>
      <c r="H32" s="1087"/>
      <c r="I32" s="1087"/>
      <c r="J32" s="1087"/>
      <c r="K32" s="1087"/>
      <c r="L32" s="1087"/>
      <c r="M32" s="1087"/>
      <c r="N32" s="1087"/>
      <c r="O32" s="1087"/>
      <c r="P32" s="1088"/>
      <c r="Q32" s="1098">
        <v>2811</v>
      </c>
      <c r="R32" s="1099"/>
      <c r="S32" s="1099"/>
      <c r="T32" s="1099"/>
      <c r="U32" s="1099"/>
      <c r="V32" s="1099">
        <v>2810</v>
      </c>
      <c r="W32" s="1099"/>
      <c r="X32" s="1099"/>
      <c r="Y32" s="1099"/>
      <c r="Z32" s="1099"/>
      <c r="AA32" s="1099">
        <v>1</v>
      </c>
      <c r="AB32" s="1099"/>
      <c r="AC32" s="1099"/>
      <c r="AD32" s="1099"/>
      <c r="AE32" s="1100"/>
      <c r="AF32" s="1092">
        <v>22</v>
      </c>
      <c r="AG32" s="1093"/>
      <c r="AH32" s="1093"/>
      <c r="AI32" s="1093"/>
      <c r="AJ32" s="1094"/>
      <c r="AK32" s="1035">
        <v>475</v>
      </c>
      <c r="AL32" s="1026"/>
      <c r="AM32" s="1026"/>
      <c r="AN32" s="1026"/>
      <c r="AO32" s="1026"/>
      <c r="AP32" s="1026">
        <v>419</v>
      </c>
      <c r="AQ32" s="1026"/>
      <c r="AR32" s="1026"/>
      <c r="AS32" s="1026"/>
      <c r="AT32" s="1026"/>
      <c r="AU32" s="1026">
        <v>258</v>
      </c>
      <c r="AV32" s="1026"/>
      <c r="AW32" s="1026"/>
      <c r="AX32" s="1026"/>
      <c r="AY32" s="1026"/>
      <c r="AZ32" s="1097" t="s">
        <v>590</v>
      </c>
      <c r="BA32" s="1097"/>
      <c r="BB32" s="1097"/>
      <c r="BC32" s="1097"/>
      <c r="BD32" s="1097"/>
      <c r="BE32" s="1081" t="s">
        <v>409</v>
      </c>
      <c r="BF32" s="1081"/>
      <c r="BG32" s="1081"/>
      <c r="BH32" s="1081"/>
      <c r="BI32" s="1082"/>
      <c r="BJ32" s="251"/>
      <c r="BK32" s="251"/>
      <c r="BL32" s="251"/>
      <c r="BM32" s="251"/>
      <c r="BN32" s="251"/>
      <c r="BO32" s="264"/>
      <c r="BP32" s="264"/>
      <c r="BQ32" s="261">
        <v>26</v>
      </c>
      <c r="BR32" s="262"/>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5"/>
    </row>
    <row r="33" spans="1:131" s="246" customFormat="1" ht="26.25" customHeight="1" x14ac:dyDescent="0.15">
      <c r="A33" s="265">
        <v>6</v>
      </c>
      <c r="B33" s="1086" t="s">
        <v>410</v>
      </c>
      <c r="C33" s="1087"/>
      <c r="D33" s="1087"/>
      <c r="E33" s="1087"/>
      <c r="F33" s="1087"/>
      <c r="G33" s="1087"/>
      <c r="H33" s="1087"/>
      <c r="I33" s="1087"/>
      <c r="J33" s="1087"/>
      <c r="K33" s="1087"/>
      <c r="L33" s="1087"/>
      <c r="M33" s="1087"/>
      <c r="N33" s="1087"/>
      <c r="O33" s="1087"/>
      <c r="P33" s="1088"/>
      <c r="Q33" s="1098">
        <v>196</v>
      </c>
      <c r="R33" s="1099"/>
      <c r="S33" s="1099"/>
      <c r="T33" s="1099"/>
      <c r="U33" s="1099"/>
      <c r="V33" s="1099">
        <v>196</v>
      </c>
      <c r="W33" s="1099"/>
      <c r="X33" s="1099"/>
      <c r="Y33" s="1099"/>
      <c r="Z33" s="1099"/>
      <c r="AA33" s="1099" t="s">
        <v>590</v>
      </c>
      <c r="AB33" s="1099"/>
      <c r="AC33" s="1099"/>
      <c r="AD33" s="1099"/>
      <c r="AE33" s="1100"/>
      <c r="AF33" s="1092" t="s">
        <v>411</v>
      </c>
      <c r="AG33" s="1093"/>
      <c r="AH33" s="1093"/>
      <c r="AI33" s="1093"/>
      <c r="AJ33" s="1094"/>
      <c r="AK33" s="1035">
        <v>78</v>
      </c>
      <c r="AL33" s="1026"/>
      <c r="AM33" s="1026"/>
      <c r="AN33" s="1026"/>
      <c r="AO33" s="1026"/>
      <c r="AP33" s="1026">
        <v>134</v>
      </c>
      <c r="AQ33" s="1026"/>
      <c r="AR33" s="1026"/>
      <c r="AS33" s="1026"/>
      <c r="AT33" s="1026"/>
      <c r="AU33" s="1026">
        <v>67</v>
      </c>
      <c r="AV33" s="1026"/>
      <c r="AW33" s="1026"/>
      <c r="AX33" s="1026"/>
      <c r="AY33" s="1026"/>
      <c r="AZ33" s="1097" t="s">
        <v>590</v>
      </c>
      <c r="BA33" s="1097"/>
      <c r="BB33" s="1097"/>
      <c r="BC33" s="1097"/>
      <c r="BD33" s="1097"/>
      <c r="BE33" s="1081" t="s">
        <v>412</v>
      </c>
      <c r="BF33" s="1081"/>
      <c r="BG33" s="1081"/>
      <c r="BH33" s="1081"/>
      <c r="BI33" s="1082"/>
      <c r="BJ33" s="251"/>
      <c r="BK33" s="251"/>
      <c r="BL33" s="251"/>
      <c r="BM33" s="251"/>
      <c r="BN33" s="251"/>
      <c r="BO33" s="264"/>
      <c r="BP33" s="264"/>
      <c r="BQ33" s="261">
        <v>27</v>
      </c>
      <c r="BR33" s="262"/>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5"/>
    </row>
    <row r="34" spans="1:131" s="246" customFormat="1" ht="26.25" customHeight="1" x14ac:dyDescent="0.15">
      <c r="A34" s="265">
        <v>7</v>
      </c>
      <c r="B34" s="1086" t="s">
        <v>413</v>
      </c>
      <c r="C34" s="1087"/>
      <c r="D34" s="1087"/>
      <c r="E34" s="1087"/>
      <c r="F34" s="1087"/>
      <c r="G34" s="1087"/>
      <c r="H34" s="1087"/>
      <c r="I34" s="1087"/>
      <c r="J34" s="1087"/>
      <c r="K34" s="1087"/>
      <c r="L34" s="1087"/>
      <c r="M34" s="1087"/>
      <c r="N34" s="1087"/>
      <c r="O34" s="1087"/>
      <c r="P34" s="1088"/>
      <c r="Q34" s="1098">
        <v>178</v>
      </c>
      <c r="R34" s="1099"/>
      <c r="S34" s="1099"/>
      <c r="T34" s="1099"/>
      <c r="U34" s="1099"/>
      <c r="V34" s="1099">
        <v>178</v>
      </c>
      <c r="W34" s="1099"/>
      <c r="X34" s="1099"/>
      <c r="Y34" s="1099"/>
      <c r="Z34" s="1099"/>
      <c r="AA34" s="1099" t="s">
        <v>590</v>
      </c>
      <c r="AB34" s="1099"/>
      <c r="AC34" s="1099"/>
      <c r="AD34" s="1099"/>
      <c r="AE34" s="1100"/>
      <c r="AF34" s="1092" t="s">
        <v>411</v>
      </c>
      <c r="AG34" s="1093"/>
      <c r="AH34" s="1093"/>
      <c r="AI34" s="1093"/>
      <c r="AJ34" s="1094"/>
      <c r="AK34" s="1035">
        <v>87</v>
      </c>
      <c r="AL34" s="1026"/>
      <c r="AM34" s="1026"/>
      <c r="AN34" s="1026"/>
      <c r="AO34" s="1026"/>
      <c r="AP34" s="1026">
        <v>466</v>
      </c>
      <c r="AQ34" s="1026"/>
      <c r="AR34" s="1026"/>
      <c r="AS34" s="1026"/>
      <c r="AT34" s="1026"/>
      <c r="AU34" s="1026">
        <v>330</v>
      </c>
      <c r="AV34" s="1026"/>
      <c r="AW34" s="1026"/>
      <c r="AX34" s="1026"/>
      <c r="AY34" s="1026"/>
      <c r="AZ34" s="1097" t="s">
        <v>590</v>
      </c>
      <c r="BA34" s="1097"/>
      <c r="BB34" s="1097"/>
      <c r="BC34" s="1097"/>
      <c r="BD34" s="1097"/>
      <c r="BE34" s="1081" t="s">
        <v>414</v>
      </c>
      <c r="BF34" s="1081"/>
      <c r="BG34" s="1081"/>
      <c r="BH34" s="1081"/>
      <c r="BI34" s="1082"/>
      <c r="BJ34" s="251"/>
      <c r="BK34" s="251"/>
      <c r="BL34" s="251"/>
      <c r="BM34" s="251"/>
      <c r="BN34" s="251"/>
      <c r="BO34" s="264"/>
      <c r="BP34" s="264"/>
      <c r="BQ34" s="261">
        <v>28</v>
      </c>
      <c r="BR34" s="262"/>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5"/>
    </row>
    <row r="35" spans="1:131" s="246" customFormat="1" ht="26.25" customHeight="1" x14ac:dyDescent="0.15">
      <c r="A35" s="265">
        <v>8</v>
      </c>
      <c r="B35" s="1086" t="s">
        <v>415</v>
      </c>
      <c r="C35" s="1087"/>
      <c r="D35" s="1087"/>
      <c r="E35" s="1087"/>
      <c r="F35" s="1087"/>
      <c r="G35" s="1087"/>
      <c r="H35" s="1087"/>
      <c r="I35" s="1087"/>
      <c r="J35" s="1087"/>
      <c r="K35" s="1087"/>
      <c r="L35" s="1087"/>
      <c r="M35" s="1087"/>
      <c r="N35" s="1087"/>
      <c r="O35" s="1087"/>
      <c r="P35" s="1088"/>
      <c r="Q35" s="1098">
        <v>6488</v>
      </c>
      <c r="R35" s="1099"/>
      <c r="S35" s="1099"/>
      <c r="T35" s="1099"/>
      <c r="U35" s="1099"/>
      <c r="V35" s="1099">
        <v>5974</v>
      </c>
      <c r="W35" s="1099"/>
      <c r="X35" s="1099"/>
      <c r="Y35" s="1099"/>
      <c r="Z35" s="1099"/>
      <c r="AA35" s="1099">
        <v>514</v>
      </c>
      <c r="AB35" s="1099"/>
      <c r="AC35" s="1099"/>
      <c r="AD35" s="1099"/>
      <c r="AE35" s="1100"/>
      <c r="AF35" s="1092">
        <v>50</v>
      </c>
      <c r="AG35" s="1093"/>
      <c r="AH35" s="1093"/>
      <c r="AI35" s="1093"/>
      <c r="AJ35" s="1094"/>
      <c r="AK35" s="1035">
        <v>2117</v>
      </c>
      <c r="AL35" s="1026"/>
      <c r="AM35" s="1026"/>
      <c r="AN35" s="1026"/>
      <c r="AO35" s="1026"/>
      <c r="AP35" s="1026">
        <v>24303</v>
      </c>
      <c r="AQ35" s="1026"/>
      <c r="AR35" s="1026"/>
      <c r="AS35" s="1026"/>
      <c r="AT35" s="1026"/>
      <c r="AU35" s="1026">
        <v>13974</v>
      </c>
      <c r="AV35" s="1026"/>
      <c r="AW35" s="1026"/>
      <c r="AX35" s="1026"/>
      <c r="AY35" s="1026"/>
      <c r="AZ35" s="1097" t="s">
        <v>590</v>
      </c>
      <c r="BA35" s="1097"/>
      <c r="BB35" s="1097"/>
      <c r="BC35" s="1097"/>
      <c r="BD35" s="1097"/>
      <c r="BE35" s="1081" t="s">
        <v>414</v>
      </c>
      <c r="BF35" s="1081"/>
      <c r="BG35" s="1081"/>
      <c r="BH35" s="1081"/>
      <c r="BI35" s="1082"/>
      <c r="BJ35" s="251"/>
      <c r="BK35" s="251"/>
      <c r="BL35" s="251"/>
      <c r="BM35" s="251"/>
      <c r="BN35" s="251"/>
      <c r="BO35" s="264"/>
      <c r="BP35" s="264"/>
      <c r="BQ35" s="261">
        <v>29</v>
      </c>
      <c r="BR35" s="262"/>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5"/>
    </row>
    <row r="36" spans="1:131" s="246" customFormat="1" ht="26.25" customHeight="1" x14ac:dyDescent="0.15">
      <c r="A36" s="265">
        <v>9</v>
      </c>
      <c r="B36" s="1086" t="s">
        <v>416</v>
      </c>
      <c r="C36" s="1087"/>
      <c r="D36" s="1087"/>
      <c r="E36" s="1087"/>
      <c r="F36" s="1087"/>
      <c r="G36" s="1087"/>
      <c r="H36" s="1087"/>
      <c r="I36" s="1087"/>
      <c r="J36" s="1087"/>
      <c r="K36" s="1087"/>
      <c r="L36" s="1087"/>
      <c r="M36" s="1087"/>
      <c r="N36" s="1087"/>
      <c r="O36" s="1087"/>
      <c r="P36" s="1088"/>
      <c r="Q36" s="1098">
        <v>129</v>
      </c>
      <c r="R36" s="1099"/>
      <c r="S36" s="1099"/>
      <c r="T36" s="1099"/>
      <c r="U36" s="1099"/>
      <c r="V36" s="1099">
        <v>110</v>
      </c>
      <c r="W36" s="1099"/>
      <c r="X36" s="1099"/>
      <c r="Y36" s="1099"/>
      <c r="Z36" s="1099"/>
      <c r="AA36" s="1099">
        <v>19</v>
      </c>
      <c r="AB36" s="1099"/>
      <c r="AC36" s="1099"/>
      <c r="AD36" s="1099"/>
      <c r="AE36" s="1100"/>
      <c r="AF36" s="1092">
        <v>1</v>
      </c>
      <c r="AG36" s="1093"/>
      <c r="AH36" s="1093"/>
      <c r="AI36" s="1093"/>
      <c r="AJ36" s="1094"/>
      <c r="AK36" s="1035">
        <v>22</v>
      </c>
      <c r="AL36" s="1026"/>
      <c r="AM36" s="1026"/>
      <c r="AN36" s="1026"/>
      <c r="AO36" s="1026"/>
      <c r="AP36" s="1026">
        <v>96</v>
      </c>
      <c r="AQ36" s="1026"/>
      <c r="AR36" s="1026"/>
      <c r="AS36" s="1026"/>
      <c r="AT36" s="1026"/>
      <c r="AU36" s="1026">
        <v>96</v>
      </c>
      <c r="AV36" s="1026"/>
      <c r="AW36" s="1026"/>
      <c r="AX36" s="1026"/>
      <c r="AY36" s="1026"/>
      <c r="AZ36" s="1097" t="s">
        <v>590</v>
      </c>
      <c r="BA36" s="1097"/>
      <c r="BB36" s="1097"/>
      <c r="BC36" s="1097"/>
      <c r="BD36" s="1097"/>
      <c r="BE36" s="1081" t="s">
        <v>414</v>
      </c>
      <c r="BF36" s="1081"/>
      <c r="BG36" s="1081"/>
      <c r="BH36" s="1081"/>
      <c r="BI36" s="1082"/>
      <c r="BJ36" s="251"/>
      <c r="BK36" s="251"/>
      <c r="BL36" s="251"/>
      <c r="BM36" s="251"/>
      <c r="BN36" s="251"/>
      <c r="BO36" s="264"/>
      <c r="BP36" s="264"/>
      <c r="BQ36" s="261">
        <v>30</v>
      </c>
      <c r="BR36" s="262"/>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5"/>
    </row>
    <row r="37" spans="1:131" s="246" customFormat="1" ht="26.25" customHeight="1" x14ac:dyDescent="0.15">
      <c r="A37" s="265">
        <v>10</v>
      </c>
      <c r="B37" s="1086"/>
      <c r="C37" s="1087"/>
      <c r="D37" s="1087"/>
      <c r="E37" s="1087"/>
      <c r="F37" s="1087"/>
      <c r="G37" s="1087"/>
      <c r="H37" s="1087"/>
      <c r="I37" s="1087"/>
      <c r="J37" s="1087"/>
      <c r="K37" s="1087"/>
      <c r="L37" s="1087"/>
      <c r="M37" s="1087"/>
      <c r="N37" s="1087"/>
      <c r="O37" s="1087"/>
      <c r="P37" s="1088"/>
      <c r="Q37" s="1098"/>
      <c r="R37" s="1099"/>
      <c r="S37" s="1099"/>
      <c r="T37" s="1099"/>
      <c r="U37" s="1099"/>
      <c r="V37" s="1099"/>
      <c r="W37" s="1099"/>
      <c r="X37" s="1099"/>
      <c r="Y37" s="1099"/>
      <c r="Z37" s="1099"/>
      <c r="AA37" s="1099"/>
      <c r="AB37" s="1099"/>
      <c r="AC37" s="1099"/>
      <c r="AD37" s="1099"/>
      <c r="AE37" s="1100"/>
      <c r="AF37" s="1092"/>
      <c r="AG37" s="1093"/>
      <c r="AH37" s="1093"/>
      <c r="AI37" s="1093"/>
      <c r="AJ37" s="1094"/>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1"/>
      <c r="BF37" s="1081"/>
      <c r="BG37" s="1081"/>
      <c r="BH37" s="1081"/>
      <c r="BI37" s="1082"/>
      <c r="BJ37" s="251"/>
      <c r="BK37" s="251"/>
      <c r="BL37" s="251"/>
      <c r="BM37" s="251"/>
      <c r="BN37" s="251"/>
      <c r="BO37" s="264"/>
      <c r="BP37" s="264"/>
      <c r="BQ37" s="261">
        <v>31</v>
      </c>
      <c r="BR37" s="262"/>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5"/>
    </row>
    <row r="38" spans="1:131" s="246" customFormat="1" ht="26.25" customHeight="1" x14ac:dyDescent="0.15">
      <c r="A38" s="265">
        <v>11</v>
      </c>
      <c r="B38" s="1086"/>
      <c r="C38" s="1087"/>
      <c r="D38" s="1087"/>
      <c r="E38" s="1087"/>
      <c r="F38" s="1087"/>
      <c r="G38" s="1087"/>
      <c r="H38" s="1087"/>
      <c r="I38" s="1087"/>
      <c r="J38" s="1087"/>
      <c r="K38" s="1087"/>
      <c r="L38" s="1087"/>
      <c r="M38" s="1087"/>
      <c r="N38" s="1087"/>
      <c r="O38" s="1087"/>
      <c r="P38" s="1088"/>
      <c r="Q38" s="1098"/>
      <c r="R38" s="1099"/>
      <c r="S38" s="1099"/>
      <c r="T38" s="1099"/>
      <c r="U38" s="1099"/>
      <c r="V38" s="1099"/>
      <c r="W38" s="1099"/>
      <c r="X38" s="1099"/>
      <c r="Y38" s="1099"/>
      <c r="Z38" s="1099"/>
      <c r="AA38" s="1099"/>
      <c r="AB38" s="1099"/>
      <c r="AC38" s="1099"/>
      <c r="AD38" s="1099"/>
      <c r="AE38" s="1100"/>
      <c r="AF38" s="1092"/>
      <c r="AG38" s="1093"/>
      <c r="AH38" s="1093"/>
      <c r="AI38" s="1093"/>
      <c r="AJ38" s="1094"/>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1"/>
      <c r="BF38" s="1081"/>
      <c r="BG38" s="1081"/>
      <c r="BH38" s="1081"/>
      <c r="BI38" s="1082"/>
      <c r="BJ38" s="251"/>
      <c r="BK38" s="251"/>
      <c r="BL38" s="251"/>
      <c r="BM38" s="251"/>
      <c r="BN38" s="251"/>
      <c r="BO38" s="264"/>
      <c r="BP38" s="264"/>
      <c r="BQ38" s="261">
        <v>32</v>
      </c>
      <c r="BR38" s="262"/>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5"/>
    </row>
    <row r="39" spans="1:131" s="246" customFormat="1" ht="26.25" customHeight="1" x14ac:dyDescent="0.15">
      <c r="A39" s="265">
        <v>12</v>
      </c>
      <c r="B39" s="1086"/>
      <c r="C39" s="1087"/>
      <c r="D39" s="1087"/>
      <c r="E39" s="1087"/>
      <c r="F39" s="1087"/>
      <c r="G39" s="1087"/>
      <c r="H39" s="1087"/>
      <c r="I39" s="1087"/>
      <c r="J39" s="1087"/>
      <c r="K39" s="1087"/>
      <c r="L39" s="1087"/>
      <c r="M39" s="1087"/>
      <c r="N39" s="1087"/>
      <c r="O39" s="1087"/>
      <c r="P39" s="1088"/>
      <c r="Q39" s="1098"/>
      <c r="R39" s="1099"/>
      <c r="S39" s="1099"/>
      <c r="T39" s="1099"/>
      <c r="U39" s="1099"/>
      <c r="V39" s="1099"/>
      <c r="W39" s="1099"/>
      <c r="X39" s="1099"/>
      <c r="Y39" s="1099"/>
      <c r="Z39" s="1099"/>
      <c r="AA39" s="1099"/>
      <c r="AB39" s="1099"/>
      <c r="AC39" s="1099"/>
      <c r="AD39" s="1099"/>
      <c r="AE39" s="1100"/>
      <c r="AF39" s="1092"/>
      <c r="AG39" s="1093"/>
      <c r="AH39" s="1093"/>
      <c r="AI39" s="1093"/>
      <c r="AJ39" s="1094"/>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1"/>
      <c r="BF39" s="1081"/>
      <c r="BG39" s="1081"/>
      <c r="BH39" s="1081"/>
      <c r="BI39" s="1082"/>
      <c r="BJ39" s="251"/>
      <c r="BK39" s="251"/>
      <c r="BL39" s="251"/>
      <c r="BM39" s="251"/>
      <c r="BN39" s="251"/>
      <c r="BO39" s="264"/>
      <c r="BP39" s="264"/>
      <c r="BQ39" s="261">
        <v>33</v>
      </c>
      <c r="BR39" s="262"/>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5"/>
    </row>
    <row r="40" spans="1:131" s="246" customFormat="1" ht="26.25" customHeight="1" x14ac:dyDescent="0.15">
      <c r="A40" s="260">
        <v>13</v>
      </c>
      <c r="B40" s="1086"/>
      <c r="C40" s="1087"/>
      <c r="D40" s="1087"/>
      <c r="E40" s="1087"/>
      <c r="F40" s="1087"/>
      <c r="G40" s="1087"/>
      <c r="H40" s="1087"/>
      <c r="I40" s="1087"/>
      <c r="J40" s="1087"/>
      <c r="K40" s="1087"/>
      <c r="L40" s="1087"/>
      <c r="M40" s="1087"/>
      <c r="N40" s="1087"/>
      <c r="O40" s="1087"/>
      <c r="P40" s="1088"/>
      <c r="Q40" s="1098"/>
      <c r="R40" s="1099"/>
      <c r="S40" s="1099"/>
      <c r="T40" s="1099"/>
      <c r="U40" s="1099"/>
      <c r="V40" s="1099"/>
      <c r="W40" s="1099"/>
      <c r="X40" s="1099"/>
      <c r="Y40" s="1099"/>
      <c r="Z40" s="1099"/>
      <c r="AA40" s="1099"/>
      <c r="AB40" s="1099"/>
      <c r="AC40" s="1099"/>
      <c r="AD40" s="1099"/>
      <c r="AE40" s="1100"/>
      <c r="AF40" s="1092"/>
      <c r="AG40" s="1093"/>
      <c r="AH40" s="1093"/>
      <c r="AI40" s="1093"/>
      <c r="AJ40" s="1094"/>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1"/>
      <c r="BF40" s="1081"/>
      <c r="BG40" s="1081"/>
      <c r="BH40" s="1081"/>
      <c r="BI40" s="1082"/>
      <c r="BJ40" s="251"/>
      <c r="BK40" s="251"/>
      <c r="BL40" s="251"/>
      <c r="BM40" s="251"/>
      <c r="BN40" s="251"/>
      <c r="BO40" s="264"/>
      <c r="BP40" s="264"/>
      <c r="BQ40" s="261">
        <v>34</v>
      </c>
      <c r="BR40" s="262"/>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5"/>
    </row>
    <row r="41" spans="1:131" s="246" customFormat="1" ht="26.25" customHeight="1" x14ac:dyDescent="0.15">
      <c r="A41" s="260">
        <v>14</v>
      </c>
      <c r="B41" s="1086"/>
      <c r="C41" s="1087"/>
      <c r="D41" s="1087"/>
      <c r="E41" s="1087"/>
      <c r="F41" s="1087"/>
      <c r="G41" s="1087"/>
      <c r="H41" s="1087"/>
      <c r="I41" s="1087"/>
      <c r="J41" s="1087"/>
      <c r="K41" s="1087"/>
      <c r="L41" s="1087"/>
      <c r="M41" s="1087"/>
      <c r="N41" s="1087"/>
      <c r="O41" s="1087"/>
      <c r="P41" s="1088"/>
      <c r="Q41" s="1098"/>
      <c r="R41" s="1099"/>
      <c r="S41" s="1099"/>
      <c r="T41" s="1099"/>
      <c r="U41" s="1099"/>
      <c r="V41" s="1099"/>
      <c r="W41" s="1099"/>
      <c r="X41" s="1099"/>
      <c r="Y41" s="1099"/>
      <c r="Z41" s="1099"/>
      <c r="AA41" s="1099"/>
      <c r="AB41" s="1099"/>
      <c r="AC41" s="1099"/>
      <c r="AD41" s="1099"/>
      <c r="AE41" s="1100"/>
      <c r="AF41" s="1092"/>
      <c r="AG41" s="1093"/>
      <c r="AH41" s="1093"/>
      <c r="AI41" s="1093"/>
      <c r="AJ41" s="1094"/>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1"/>
      <c r="BF41" s="1081"/>
      <c r="BG41" s="1081"/>
      <c r="BH41" s="1081"/>
      <c r="BI41" s="1082"/>
      <c r="BJ41" s="251"/>
      <c r="BK41" s="251"/>
      <c r="BL41" s="251"/>
      <c r="BM41" s="251"/>
      <c r="BN41" s="251"/>
      <c r="BO41" s="264"/>
      <c r="BP41" s="264"/>
      <c r="BQ41" s="261">
        <v>35</v>
      </c>
      <c r="BR41" s="262"/>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5"/>
    </row>
    <row r="42" spans="1:131" s="246" customFormat="1" ht="26.25" customHeight="1" x14ac:dyDescent="0.15">
      <c r="A42" s="260">
        <v>15</v>
      </c>
      <c r="B42" s="1086"/>
      <c r="C42" s="1087"/>
      <c r="D42" s="1087"/>
      <c r="E42" s="1087"/>
      <c r="F42" s="1087"/>
      <c r="G42" s="1087"/>
      <c r="H42" s="1087"/>
      <c r="I42" s="1087"/>
      <c r="J42" s="1087"/>
      <c r="K42" s="1087"/>
      <c r="L42" s="1087"/>
      <c r="M42" s="1087"/>
      <c r="N42" s="1087"/>
      <c r="O42" s="1087"/>
      <c r="P42" s="1088"/>
      <c r="Q42" s="1098"/>
      <c r="R42" s="1099"/>
      <c r="S42" s="1099"/>
      <c r="T42" s="1099"/>
      <c r="U42" s="1099"/>
      <c r="V42" s="1099"/>
      <c r="W42" s="1099"/>
      <c r="X42" s="1099"/>
      <c r="Y42" s="1099"/>
      <c r="Z42" s="1099"/>
      <c r="AA42" s="1099"/>
      <c r="AB42" s="1099"/>
      <c r="AC42" s="1099"/>
      <c r="AD42" s="1099"/>
      <c r="AE42" s="1100"/>
      <c r="AF42" s="1092"/>
      <c r="AG42" s="1093"/>
      <c r="AH42" s="1093"/>
      <c r="AI42" s="1093"/>
      <c r="AJ42" s="1094"/>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1"/>
      <c r="BF42" s="1081"/>
      <c r="BG42" s="1081"/>
      <c r="BH42" s="1081"/>
      <c r="BI42" s="1082"/>
      <c r="BJ42" s="251"/>
      <c r="BK42" s="251"/>
      <c r="BL42" s="251"/>
      <c r="BM42" s="251"/>
      <c r="BN42" s="251"/>
      <c r="BO42" s="264"/>
      <c r="BP42" s="264"/>
      <c r="BQ42" s="261">
        <v>36</v>
      </c>
      <c r="BR42" s="262"/>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5"/>
    </row>
    <row r="43" spans="1:131" s="246" customFormat="1" ht="26.25" customHeight="1" x14ac:dyDescent="0.15">
      <c r="A43" s="260">
        <v>16</v>
      </c>
      <c r="B43" s="1086"/>
      <c r="C43" s="1087"/>
      <c r="D43" s="1087"/>
      <c r="E43" s="1087"/>
      <c r="F43" s="1087"/>
      <c r="G43" s="1087"/>
      <c r="H43" s="1087"/>
      <c r="I43" s="1087"/>
      <c r="J43" s="1087"/>
      <c r="K43" s="1087"/>
      <c r="L43" s="1087"/>
      <c r="M43" s="1087"/>
      <c r="N43" s="1087"/>
      <c r="O43" s="1087"/>
      <c r="P43" s="1088"/>
      <c r="Q43" s="1098"/>
      <c r="R43" s="1099"/>
      <c r="S43" s="1099"/>
      <c r="T43" s="1099"/>
      <c r="U43" s="1099"/>
      <c r="V43" s="1099"/>
      <c r="W43" s="1099"/>
      <c r="X43" s="1099"/>
      <c r="Y43" s="1099"/>
      <c r="Z43" s="1099"/>
      <c r="AA43" s="1099"/>
      <c r="AB43" s="1099"/>
      <c r="AC43" s="1099"/>
      <c r="AD43" s="1099"/>
      <c r="AE43" s="1100"/>
      <c r="AF43" s="1092"/>
      <c r="AG43" s="1093"/>
      <c r="AH43" s="1093"/>
      <c r="AI43" s="1093"/>
      <c r="AJ43" s="1094"/>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1"/>
      <c r="BF43" s="1081"/>
      <c r="BG43" s="1081"/>
      <c r="BH43" s="1081"/>
      <c r="BI43" s="1082"/>
      <c r="BJ43" s="251"/>
      <c r="BK43" s="251"/>
      <c r="BL43" s="251"/>
      <c r="BM43" s="251"/>
      <c r="BN43" s="251"/>
      <c r="BO43" s="264"/>
      <c r="BP43" s="264"/>
      <c r="BQ43" s="261">
        <v>37</v>
      </c>
      <c r="BR43" s="262"/>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5"/>
    </row>
    <row r="44" spans="1:131" s="246" customFormat="1" ht="26.25" customHeight="1" x14ac:dyDescent="0.15">
      <c r="A44" s="260">
        <v>17</v>
      </c>
      <c r="B44" s="1086"/>
      <c r="C44" s="1087"/>
      <c r="D44" s="1087"/>
      <c r="E44" s="1087"/>
      <c r="F44" s="1087"/>
      <c r="G44" s="1087"/>
      <c r="H44" s="1087"/>
      <c r="I44" s="1087"/>
      <c r="J44" s="1087"/>
      <c r="K44" s="1087"/>
      <c r="L44" s="1087"/>
      <c r="M44" s="1087"/>
      <c r="N44" s="1087"/>
      <c r="O44" s="1087"/>
      <c r="P44" s="1088"/>
      <c r="Q44" s="1098"/>
      <c r="R44" s="1099"/>
      <c r="S44" s="1099"/>
      <c r="T44" s="1099"/>
      <c r="U44" s="1099"/>
      <c r="V44" s="1099"/>
      <c r="W44" s="1099"/>
      <c r="X44" s="1099"/>
      <c r="Y44" s="1099"/>
      <c r="Z44" s="1099"/>
      <c r="AA44" s="1099"/>
      <c r="AB44" s="1099"/>
      <c r="AC44" s="1099"/>
      <c r="AD44" s="1099"/>
      <c r="AE44" s="1100"/>
      <c r="AF44" s="1092"/>
      <c r="AG44" s="1093"/>
      <c r="AH44" s="1093"/>
      <c r="AI44" s="1093"/>
      <c r="AJ44" s="1094"/>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1"/>
      <c r="BF44" s="1081"/>
      <c r="BG44" s="1081"/>
      <c r="BH44" s="1081"/>
      <c r="BI44" s="1082"/>
      <c r="BJ44" s="251"/>
      <c r="BK44" s="251"/>
      <c r="BL44" s="251"/>
      <c r="BM44" s="251"/>
      <c r="BN44" s="251"/>
      <c r="BO44" s="264"/>
      <c r="BP44" s="264"/>
      <c r="BQ44" s="261">
        <v>38</v>
      </c>
      <c r="BR44" s="262"/>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5"/>
    </row>
    <row r="45" spans="1:131" s="246" customFormat="1" ht="26.25" customHeight="1" x14ac:dyDescent="0.15">
      <c r="A45" s="260">
        <v>18</v>
      </c>
      <c r="B45" s="1086"/>
      <c r="C45" s="1087"/>
      <c r="D45" s="1087"/>
      <c r="E45" s="1087"/>
      <c r="F45" s="1087"/>
      <c r="G45" s="1087"/>
      <c r="H45" s="1087"/>
      <c r="I45" s="1087"/>
      <c r="J45" s="1087"/>
      <c r="K45" s="1087"/>
      <c r="L45" s="1087"/>
      <c r="M45" s="1087"/>
      <c r="N45" s="1087"/>
      <c r="O45" s="1087"/>
      <c r="P45" s="1088"/>
      <c r="Q45" s="1098"/>
      <c r="R45" s="1099"/>
      <c r="S45" s="1099"/>
      <c r="T45" s="1099"/>
      <c r="U45" s="1099"/>
      <c r="V45" s="1099"/>
      <c r="W45" s="1099"/>
      <c r="X45" s="1099"/>
      <c r="Y45" s="1099"/>
      <c r="Z45" s="1099"/>
      <c r="AA45" s="1099"/>
      <c r="AB45" s="1099"/>
      <c r="AC45" s="1099"/>
      <c r="AD45" s="1099"/>
      <c r="AE45" s="1100"/>
      <c r="AF45" s="1092"/>
      <c r="AG45" s="1093"/>
      <c r="AH45" s="1093"/>
      <c r="AI45" s="1093"/>
      <c r="AJ45" s="1094"/>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1"/>
      <c r="BF45" s="1081"/>
      <c r="BG45" s="1081"/>
      <c r="BH45" s="1081"/>
      <c r="BI45" s="1082"/>
      <c r="BJ45" s="251"/>
      <c r="BK45" s="251"/>
      <c r="BL45" s="251"/>
      <c r="BM45" s="251"/>
      <c r="BN45" s="251"/>
      <c r="BO45" s="264"/>
      <c r="BP45" s="264"/>
      <c r="BQ45" s="261">
        <v>39</v>
      </c>
      <c r="BR45" s="262"/>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5"/>
    </row>
    <row r="46" spans="1:131" s="246" customFormat="1" ht="26.25" customHeight="1" x14ac:dyDescent="0.15">
      <c r="A46" s="260">
        <v>19</v>
      </c>
      <c r="B46" s="1086"/>
      <c r="C46" s="1087"/>
      <c r="D46" s="1087"/>
      <c r="E46" s="1087"/>
      <c r="F46" s="1087"/>
      <c r="G46" s="1087"/>
      <c r="H46" s="1087"/>
      <c r="I46" s="1087"/>
      <c r="J46" s="1087"/>
      <c r="K46" s="1087"/>
      <c r="L46" s="1087"/>
      <c r="M46" s="1087"/>
      <c r="N46" s="1087"/>
      <c r="O46" s="1087"/>
      <c r="P46" s="1088"/>
      <c r="Q46" s="1098"/>
      <c r="R46" s="1099"/>
      <c r="S46" s="1099"/>
      <c r="T46" s="1099"/>
      <c r="U46" s="1099"/>
      <c r="V46" s="1099"/>
      <c r="W46" s="1099"/>
      <c r="X46" s="1099"/>
      <c r="Y46" s="1099"/>
      <c r="Z46" s="1099"/>
      <c r="AA46" s="1099"/>
      <c r="AB46" s="1099"/>
      <c r="AC46" s="1099"/>
      <c r="AD46" s="1099"/>
      <c r="AE46" s="1100"/>
      <c r="AF46" s="1092"/>
      <c r="AG46" s="1093"/>
      <c r="AH46" s="1093"/>
      <c r="AI46" s="1093"/>
      <c r="AJ46" s="1094"/>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1"/>
      <c r="BF46" s="1081"/>
      <c r="BG46" s="1081"/>
      <c r="BH46" s="1081"/>
      <c r="BI46" s="1082"/>
      <c r="BJ46" s="251"/>
      <c r="BK46" s="251"/>
      <c r="BL46" s="251"/>
      <c r="BM46" s="251"/>
      <c r="BN46" s="251"/>
      <c r="BO46" s="264"/>
      <c r="BP46" s="264"/>
      <c r="BQ46" s="261">
        <v>40</v>
      </c>
      <c r="BR46" s="262"/>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5"/>
    </row>
    <row r="47" spans="1:131" s="246" customFormat="1" ht="26.25" customHeight="1" x14ac:dyDescent="0.15">
      <c r="A47" s="260">
        <v>20</v>
      </c>
      <c r="B47" s="1086"/>
      <c r="C47" s="1087"/>
      <c r="D47" s="1087"/>
      <c r="E47" s="1087"/>
      <c r="F47" s="1087"/>
      <c r="G47" s="1087"/>
      <c r="H47" s="1087"/>
      <c r="I47" s="1087"/>
      <c r="J47" s="1087"/>
      <c r="K47" s="1087"/>
      <c r="L47" s="1087"/>
      <c r="M47" s="1087"/>
      <c r="N47" s="1087"/>
      <c r="O47" s="1087"/>
      <c r="P47" s="1088"/>
      <c r="Q47" s="1098"/>
      <c r="R47" s="1099"/>
      <c r="S47" s="1099"/>
      <c r="T47" s="1099"/>
      <c r="U47" s="1099"/>
      <c r="V47" s="1099"/>
      <c r="W47" s="1099"/>
      <c r="X47" s="1099"/>
      <c r="Y47" s="1099"/>
      <c r="Z47" s="1099"/>
      <c r="AA47" s="1099"/>
      <c r="AB47" s="1099"/>
      <c r="AC47" s="1099"/>
      <c r="AD47" s="1099"/>
      <c r="AE47" s="1100"/>
      <c r="AF47" s="1092"/>
      <c r="AG47" s="1093"/>
      <c r="AH47" s="1093"/>
      <c r="AI47" s="1093"/>
      <c r="AJ47" s="1094"/>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1"/>
      <c r="BF47" s="1081"/>
      <c r="BG47" s="1081"/>
      <c r="BH47" s="1081"/>
      <c r="BI47" s="1082"/>
      <c r="BJ47" s="251"/>
      <c r="BK47" s="251"/>
      <c r="BL47" s="251"/>
      <c r="BM47" s="251"/>
      <c r="BN47" s="251"/>
      <c r="BO47" s="264"/>
      <c r="BP47" s="264"/>
      <c r="BQ47" s="261">
        <v>41</v>
      </c>
      <c r="BR47" s="262"/>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5"/>
    </row>
    <row r="48" spans="1:131" s="246" customFormat="1" ht="26.25" customHeight="1" x14ac:dyDescent="0.15">
      <c r="A48" s="260">
        <v>21</v>
      </c>
      <c r="B48" s="1086"/>
      <c r="C48" s="1087"/>
      <c r="D48" s="1087"/>
      <c r="E48" s="1087"/>
      <c r="F48" s="1087"/>
      <c r="G48" s="1087"/>
      <c r="H48" s="1087"/>
      <c r="I48" s="1087"/>
      <c r="J48" s="1087"/>
      <c r="K48" s="1087"/>
      <c r="L48" s="1087"/>
      <c r="M48" s="1087"/>
      <c r="N48" s="1087"/>
      <c r="O48" s="1087"/>
      <c r="P48" s="1088"/>
      <c r="Q48" s="1098"/>
      <c r="R48" s="1099"/>
      <c r="S48" s="1099"/>
      <c r="T48" s="1099"/>
      <c r="U48" s="1099"/>
      <c r="V48" s="1099"/>
      <c r="W48" s="1099"/>
      <c r="X48" s="1099"/>
      <c r="Y48" s="1099"/>
      <c r="Z48" s="1099"/>
      <c r="AA48" s="1099"/>
      <c r="AB48" s="1099"/>
      <c r="AC48" s="1099"/>
      <c r="AD48" s="1099"/>
      <c r="AE48" s="1100"/>
      <c r="AF48" s="1092"/>
      <c r="AG48" s="1093"/>
      <c r="AH48" s="1093"/>
      <c r="AI48" s="1093"/>
      <c r="AJ48" s="1094"/>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1"/>
      <c r="BF48" s="1081"/>
      <c r="BG48" s="1081"/>
      <c r="BH48" s="1081"/>
      <c r="BI48" s="1082"/>
      <c r="BJ48" s="251"/>
      <c r="BK48" s="251"/>
      <c r="BL48" s="251"/>
      <c r="BM48" s="251"/>
      <c r="BN48" s="251"/>
      <c r="BO48" s="264"/>
      <c r="BP48" s="264"/>
      <c r="BQ48" s="261">
        <v>42</v>
      </c>
      <c r="BR48" s="262"/>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5"/>
    </row>
    <row r="49" spans="1:131" s="246" customFormat="1" ht="26.25" customHeight="1" x14ac:dyDescent="0.15">
      <c r="A49" s="260">
        <v>22</v>
      </c>
      <c r="B49" s="1086"/>
      <c r="C49" s="1087"/>
      <c r="D49" s="1087"/>
      <c r="E49" s="1087"/>
      <c r="F49" s="1087"/>
      <c r="G49" s="1087"/>
      <c r="H49" s="1087"/>
      <c r="I49" s="1087"/>
      <c r="J49" s="1087"/>
      <c r="K49" s="1087"/>
      <c r="L49" s="1087"/>
      <c r="M49" s="1087"/>
      <c r="N49" s="1087"/>
      <c r="O49" s="1087"/>
      <c r="P49" s="1088"/>
      <c r="Q49" s="1098"/>
      <c r="R49" s="1099"/>
      <c r="S49" s="1099"/>
      <c r="T49" s="1099"/>
      <c r="U49" s="1099"/>
      <c r="V49" s="1099"/>
      <c r="W49" s="1099"/>
      <c r="X49" s="1099"/>
      <c r="Y49" s="1099"/>
      <c r="Z49" s="1099"/>
      <c r="AA49" s="1099"/>
      <c r="AB49" s="1099"/>
      <c r="AC49" s="1099"/>
      <c r="AD49" s="1099"/>
      <c r="AE49" s="1100"/>
      <c r="AF49" s="1092"/>
      <c r="AG49" s="1093"/>
      <c r="AH49" s="1093"/>
      <c r="AI49" s="1093"/>
      <c r="AJ49" s="1094"/>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1"/>
      <c r="BF49" s="1081"/>
      <c r="BG49" s="1081"/>
      <c r="BH49" s="1081"/>
      <c r="BI49" s="1082"/>
      <c r="BJ49" s="251"/>
      <c r="BK49" s="251"/>
      <c r="BL49" s="251"/>
      <c r="BM49" s="251"/>
      <c r="BN49" s="251"/>
      <c r="BO49" s="264"/>
      <c r="BP49" s="264"/>
      <c r="BQ49" s="261">
        <v>43</v>
      </c>
      <c r="BR49" s="262"/>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5"/>
    </row>
    <row r="50" spans="1:131" s="246" customFormat="1" ht="26.25" customHeight="1" x14ac:dyDescent="0.15">
      <c r="A50" s="260">
        <v>23</v>
      </c>
      <c r="B50" s="1086"/>
      <c r="C50" s="1087"/>
      <c r="D50" s="1087"/>
      <c r="E50" s="1087"/>
      <c r="F50" s="1087"/>
      <c r="G50" s="1087"/>
      <c r="H50" s="1087"/>
      <c r="I50" s="1087"/>
      <c r="J50" s="1087"/>
      <c r="K50" s="1087"/>
      <c r="L50" s="1087"/>
      <c r="M50" s="1087"/>
      <c r="N50" s="1087"/>
      <c r="O50" s="1087"/>
      <c r="P50" s="1088"/>
      <c r="Q50" s="1089"/>
      <c r="R50" s="1090"/>
      <c r="S50" s="1090"/>
      <c r="T50" s="1090"/>
      <c r="U50" s="1090"/>
      <c r="V50" s="1090"/>
      <c r="W50" s="1090"/>
      <c r="X50" s="1090"/>
      <c r="Y50" s="1090"/>
      <c r="Z50" s="1090"/>
      <c r="AA50" s="1090"/>
      <c r="AB50" s="1090"/>
      <c r="AC50" s="1090"/>
      <c r="AD50" s="1090"/>
      <c r="AE50" s="1091"/>
      <c r="AF50" s="1092"/>
      <c r="AG50" s="1093"/>
      <c r="AH50" s="1093"/>
      <c r="AI50" s="1093"/>
      <c r="AJ50" s="1094"/>
      <c r="AK50" s="1095"/>
      <c r="AL50" s="1090"/>
      <c r="AM50" s="1090"/>
      <c r="AN50" s="1090"/>
      <c r="AO50" s="1090"/>
      <c r="AP50" s="1090"/>
      <c r="AQ50" s="1090"/>
      <c r="AR50" s="1090"/>
      <c r="AS50" s="1090"/>
      <c r="AT50" s="1090"/>
      <c r="AU50" s="1090"/>
      <c r="AV50" s="1090"/>
      <c r="AW50" s="1090"/>
      <c r="AX50" s="1090"/>
      <c r="AY50" s="1090"/>
      <c r="AZ50" s="1096"/>
      <c r="BA50" s="1096"/>
      <c r="BB50" s="1096"/>
      <c r="BC50" s="1096"/>
      <c r="BD50" s="1096"/>
      <c r="BE50" s="1081"/>
      <c r="BF50" s="1081"/>
      <c r="BG50" s="1081"/>
      <c r="BH50" s="1081"/>
      <c r="BI50" s="1082"/>
      <c r="BJ50" s="251"/>
      <c r="BK50" s="251"/>
      <c r="BL50" s="251"/>
      <c r="BM50" s="251"/>
      <c r="BN50" s="251"/>
      <c r="BO50" s="264"/>
      <c r="BP50" s="264"/>
      <c r="BQ50" s="261">
        <v>44</v>
      </c>
      <c r="BR50" s="262"/>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5"/>
    </row>
    <row r="51" spans="1:131" s="246" customFormat="1" ht="26.25" customHeight="1" x14ac:dyDescent="0.15">
      <c r="A51" s="260">
        <v>24</v>
      </c>
      <c r="B51" s="1086"/>
      <c r="C51" s="1087"/>
      <c r="D51" s="1087"/>
      <c r="E51" s="1087"/>
      <c r="F51" s="1087"/>
      <c r="G51" s="1087"/>
      <c r="H51" s="1087"/>
      <c r="I51" s="1087"/>
      <c r="J51" s="1087"/>
      <c r="K51" s="1087"/>
      <c r="L51" s="1087"/>
      <c r="M51" s="1087"/>
      <c r="N51" s="1087"/>
      <c r="O51" s="1087"/>
      <c r="P51" s="1088"/>
      <c r="Q51" s="1089"/>
      <c r="R51" s="1090"/>
      <c r="S51" s="1090"/>
      <c r="T51" s="1090"/>
      <c r="U51" s="1090"/>
      <c r="V51" s="1090"/>
      <c r="W51" s="1090"/>
      <c r="X51" s="1090"/>
      <c r="Y51" s="1090"/>
      <c r="Z51" s="1090"/>
      <c r="AA51" s="1090"/>
      <c r="AB51" s="1090"/>
      <c r="AC51" s="1090"/>
      <c r="AD51" s="1090"/>
      <c r="AE51" s="1091"/>
      <c r="AF51" s="1092"/>
      <c r="AG51" s="1093"/>
      <c r="AH51" s="1093"/>
      <c r="AI51" s="1093"/>
      <c r="AJ51" s="1094"/>
      <c r="AK51" s="1095"/>
      <c r="AL51" s="1090"/>
      <c r="AM51" s="1090"/>
      <c r="AN51" s="1090"/>
      <c r="AO51" s="1090"/>
      <c r="AP51" s="1090"/>
      <c r="AQ51" s="1090"/>
      <c r="AR51" s="1090"/>
      <c r="AS51" s="1090"/>
      <c r="AT51" s="1090"/>
      <c r="AU51" s="1090"/>
      <c r="AV51" s="1090"/>
      <c r="AW51" s="1090"/>
      <c r="AX51" s="1090"/>
      <c r="AY51" s="1090"/>
      <c r="AZ51" s="1096"/>
      <c r="BA51" s="1096"/>
      <c r="BB51" s="1096"/>
      <c r="BC51" s="1096"/>
      <c r="BD51" s="1096"/>
      <c r="BE51" s="1081"/>
      <c r="BF51" s="1081"/>
      <c r="BG51" s="1081"/>
      <c r="BH51" s="1081"/>
      <c r="BI51" s="1082"/>
      <c r="BJ51" s="251"/>
      <c r="BK51" s="251"/>
      <c r="BL51" s="251"/>
      <c r="BM51" s="251"/>
      <c r="BN51" s="251"/>
      <c r="BO51" s="264"/>
      <c r="BP51" s="264"/>
      <c r="BQ51" s="261">
        <v>45</v>
      </c>
      <c r="BR51" s="262"/>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5"/>
    </row>
    <row r="52" spans="1:131" s="246" customFormat="1" ht="26.25" customHeight="1" x14ac:dyDescent="0.15">
      <c r="A52" s="260">
        <v>25</v>
      </c>
      <c r="B52" s="1086"/>
      <c r="C52" s="1087"/>
      <c r="D52" s="1087"/>
      <c r="E52" s="1087"/>
      <c r="F52" s="1087"/>
      <c r="G52" s="1087"/>
      <c r="H52" s="1087"/>
      <c r="I52" s="1087"/>
      <c r="J52" s="1087"/>
      <c r="K52" s="1087"/>
      <c r="L52" s="1087"/>
      <c r="M52" s="1087"/>
      <c r="N52" s="1087"/>
      <c r="O52" s="1087"/>
      <c r="P52" s="1088"/>
      <c r="Q52" s="1089"/>
      <c r="R52" s="1090"/>
      <c r="S52" s="1090"/>
      <c r="T52" s="1090"/>
      <c r="U52" s="1090"/>
      <c r="V52" s="1090"/>
      <c r="W52" s="1090"/>
      <c r="X52" s="1090"/>
      <c r="Y52" s="1090"/>
      <c r="Z52" s="1090"/>
      <c r="AA52" s="1090"/>
      <c r="AB52" s="1090"/>
      <c r="AC52" s="1090"/>
      <c r="AD52" s="1090"/>
      <c r="AE52" s="1091"/>
      <c r="AF52" s="1092"/>
      <c r="AG52" s="1093"/>
      <c r="AH52" s="1093"/>
      <c r="AI52" s="1093"/>
      <c r="AJ52" s="1094"/>
      <c r="AK52" s="1095"/>
      <c r="AL52" s="1090"/>
      <c r="AM52" s="1090"/>
      <c r="AN52" s="1090"/>
      <c r="AO52" s="1090"/>
      <c r="AP52" s="1090"/>
      <c r="AQ52" s="1090"/>
      <c r="AR52" s="1090"/>
      <c r="AS52" s="1090"/>
      <c r="AT52" s="1090"/>
      <c r="AU52" s="1090"/>
      <c r="AV52" s="1090"/>
      <c r="AW52" s="1090"/>
      <c r="AX52" s="1090"/>
      <c r="AY52" s="1090"/>
      <c r="AZ52" s="1096"/>
      <c r="BA52" s="1096"/>
      <c r="BB52" s="1096"/>
      <c r="BC52" s="1096"/>
      <c r="BD52" s="1096"/>
      <c r="BE52" s="1081"/>
      <c r="BF52" s="1081"/>
      <c r="BG52" s="1081"/>
      <c r="BH52" s="1081"/>
      <c r="BI52" s="1082"/>
      <c r="BJ52" s="251"/>
      <c r="BK52" s="251"/>
      <c r="BL52" s="251"/>
      <c r="BM52" s="251"/>
      <c r="BN52" s="251"/>
      <c r="BO52" s="264"/>
      <c r="BP52" s="264"/>
      <c r="BQ52" s="261">
        <v>46</v>
      </c>
      <c r="BR52" s="262"/>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5"/>
    </row>
    <row r="53" spans="1:131" s="246" customFormat="1" ht="26.25" customHeight="1" x14ac:dyDescent="0.15">
      <c r="A53" s="260">
        <v>26</v>
      </c>
      <c r="B53" s="1086"/>
      <c r="C53" s="1087"/>
      <c r="D53" s="1087"/>
      <c r="E53" s="1087"/>
      <c r="F53" s="1087"/>
      <c r="G53" s="1087"/>
      <c r="H53" s="1087"/>
      <c r="I53" s="1087"/>
      <c r="J53" s="1087"/>
      <c r="K53" s="1087"/>
      <c r="L53" s="1087"/>
      <c r="M53" s="1087"/>
      <c r="N53" s="1087"/>
      <c r="O53" s="1087"/>
      <c r="P53" s="1088"/>
      <c r="Q53" s="1089"/>
      <c r="R53" s="1090"/>
      <c r="S53" s="1090"/>
      <c r="T53" s="1090"/>
      <c r="U53" s="1090"/>
      <c r="V53" s="1090"/>
      <c r="W53" s="1090"/>
      <c r="X53" s="1090"/>
      <c r="Y53" s="1090"/>
      <c r="Z53" s="1090"/>
      <c r="AA53" s="1090"/>
      <c r="AB53" s="1090"/>
      <c r="AC53" s="1090"/>
      <c r="AD53" s="1090"/>
      <c r="AE53" s="1091"/>
      <c r="AF53" s="1092"/>
      <c r="AG53" s="1093"/>
      <c r="AH53" s="1093"/>
      <c r="AI53" s="1093"/>
      <c r="AJ53" s="1094"/>
      <c r="AK53" s="1095"/>
      <c r="AL53" s="1090"/>
      <c r="AM53" s="1090"/>
      <c r="AN53" s="1090"/>
      <c r="AO53" s="1090"/>
      <c r="AP53" s="1090"/>
      <c r="AQ53" s="1090"/>
      <c r="AR53" s="1090"/>
      <c r="AS53" s="1090"/>
      <c r="AT53" s="1090"/>
      <c r="AU53" s="1090"/>
      <c r="AV53" s="1090"/>
      <c r="AW53" s="1090"/>
      <c r="AX53" s="1090"/>
      <c r="AY53" s="1090"/>
      <c r="AZ53" s="1096"/>
      <c r="BA53" s="1096"/>
      <c r="BB53" s="1096"/>
      <c r="BC53" s="1096"/>
      <c r="BD53" s="1096"/>
      <c r="BE53" s="1081"/>
      <c r="BF53" s="1081"/>
      <c r="BG53" s="1081"/>
      <c r="BH53" s="1081"/>
      <c r="BI53" s="1082"/>
      <c r="BJ53" s="251"/>
      <c r="BK53" s="251"/>
      <c r="BL53" s="251"/>
      <c r="BM53" s="251"/>
      <c r="BN53" s="251"/>
      <c r="BO53" s="264"/>
      <c r="BP53" s="264"/>
      <c r="BQ53" s="261">
        <v>47</v>
      </c>
      <c r="BR53" s="262"/>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5"/>
    </row>
    <row r="54" spans="1:131" s="246" customFormat="1" ht="26.25" customHeight="1" x14ac:dyDescent="0.15">
      <c r="A54" s="260">
        <v>27</v>
      </c>
      <c r="B54" s="1086"/>
      <c r="C54" s="1087"/>
      <c r="D54" s="1087"/>
      <c r="E54" s="1087"/>
      <c r="F54" s="1087"/>
      <c r="G54" s="1087"/>
      <c r="H54" s="1087"/>
      <c r="I54" s="1087"/>
      <c r="J54" s="1087"/>
      <c r="K54" s="1087"/>
      <c r="L54" s="1087"/>
      <c r="M54" s="1087"/>
      <c r="N54" s="1087"/>
      <c r="O54" s="1087"/>
      <c r="P54" s="1088"/>
      <c r="Q54" s="1089"/>
      <c r="R54" s="1090"/>
      <c r="S54" s="1090"/>
      <c r="T54" s="1090"/>
      <c r="U54" s="1090"/>
      <c r="V54" s="1090"/>
      <c r="W54" s="1090"/>
      <c r="X54" s="1090"/>
      <c r="Y54" s="1090"/>
      <c r="Z54" s="1090"/>
      <c r="AA54" s="1090"/>
      <c r="AB54" s="1090"/>
      <c r="AC54" s="1090"/>
      <c r="AD54" s="1090"/>
      <c r="AE54" s="1091"/>
      <c r="AF54" s="1092"/>
      <c r="AG54" s="1093"/>
      <c r="AH54" s="1093"/>
      <c r="AI54" s="1093"/>
      <c r="AJ54" s="1094"/>
      <c r="AK54" s="1095"/>
      <c r="AL54" s="1090"/>
      <c r="AM54" s="1090"/>
      <c r="AN54" s="1090"/>
      <c r="AO54" s="1090"/>
      <c r="AP54" s="1090"/>
      <c r="AQ54" s="1090"/>
      <c r="AR54" s="1090"/>
      <c r="AS54" s="1090"/>
      <c r="AT54" s="1090"/>
      <c r="AU54" s="1090"/>
      <c r="AV54" s="1090"/>
      <c r="AW54" s="1090"/>
      <c r="AX54" s="1090"/>
      <c r="AY54" s="1090"/>
      <c r="AZ54" s="1096"/>
      <c r="BA54" s="1096"/>
      <c r="BB54" s="1096"/>
      <c r="BC54" s="1096"/>
      <c r="BD54" s="1096"/>
      <c r="BE54" s="1081"/>
      <c r="BF54" s="1081"/>
      <c r="BG54" s="1081"/>
      <c r="BH54" s="1081"/>
      <c r="BI54" s="1082"/>
      <c r="BJ54" s="251"/>
      <c r="BK54" s="251"/>
      <c r="BL54" s="251"/>
      <c r="BM54" s="251"/>
      <c r="BN54" s="251"/>
      <c r="BO54" s="264"/>
      <c r="BP54" s="264"/>
      <c r="BQ54" s="261">
        <v>48</v>
      </c>
      <c r="BR54" s="262"/>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5"/>
    </row>
    <row r="55" spans="1:131" s="246" customFormat="1" ht="26.25" customHeight="1" x14ac:dyDescent="0.15">
      <c r="A55" s="260">
        <v>28</v>
      </c>
      <c r="B55" s="1086"/>
      <c r="C55" s="1087"/>
      <c r="D55" s="1087"/>
      <c r="E55" s="1087"/>
      <c r="F55" s="1087"/>
      <c r="G55" s="1087"/>
      <c r="H55" s="1087"/>
      <c r="I55" s="1087"/>
      <c r="J55" s="1087"/>
      <c r="K55" s="1087"/>
      <c r="L55" s="1087"/>
      <c r="M55" s="1087"/>
      <c r="N55" s="1087"/>
      <c r="O55" s="1087"/>
      <c r="P55" s="1088"/>
      <c r="Q55" s="1089"/>
      <c r="R55" s="1090"/>
      <c r="S55" s="1090"/>
      <c r="T55" s="1090"/>
      <c r="U55" s="1090"/>
      <c r="V55" s="1090"/>
      <c r="W55" s="1090"/>
      <c r="X55" s="1090"/>
      <c r="Y55" s="1090"/>
      <c r="Z55" s="1090"/>
      <c r="AA55" s="1090"/>
      <c r="AB55" s="1090"/>
      <c r="AC55" s="1090"/>
      <c r="AD55" s="1090"/>
      <c r="AE55" s="1091"/>
      <c r="AF55" s="1092"/>
      <c r="AG55" s="1093"/>
      <c r="AH55" s="1093"/>
      <c r="AI55" s="1093"/>
      <c r="AJ55" s="1094"/>
      <c r="AK55" s="1095"/>
      <c r="AL55" s="1090"/>
      <c r="AM55" s="1090"/>
      <c r="AN55" s="1090"/>
      <c r="AO55" s="1090"/>
      <c r="AP55" s="1090"/>
      <c r="AQ55" s="1090"/>
      <c r="AR55" s="1090"/>
      <c r="AS55" s="1090"/>
      <c r="AT55" s="1090"/>
      <c r="AU55" s="1090"/>
      <c r="AV55" s="1090"/>
      <c r="AW55" s="1090"/>
      <c r="AX55" s="1090"/>
      <c r="AY55" s="1090"/>
      <c r="AZ55" s="1096"/>
      <c r="BA55" s="1096"/>
      <c r="BB55" s="1096"/>
      <c r="BC55" s="1096"/>
      <c r="BD55" s="1096"/>
      <c r="BE55" s="1081"/>
      <c r="BF55" s="1081"/>
      <c r="BG55" s="1081"/>
      <c r="BH55" s="1081"/>
      <c r="BI55" s="1082"/>
      <c r="BJ55" s="251"/>
      <c r="BK55" s="251"/>
      <c r="BL55" s="251"/>
      <c r="BM55" s="251"/>
      <c r="BN55" s="251"/>
      <c r="BO55" s="264"/>
      <c r="BP55" s="264"/>
      <c r="BQ55" s="261">
        <v>49</v>
      </c>
      <c r="BR55" s="262"/>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5"/>
    </row>
    <row r="56" spans="1:131" s="246" customFormat="1" ht="26.25" customHeight="1" x14ac:dyDescent="0.15">
      <c r="A56" s="260">
        <v>29</v>
      </c>
      <c r="B56" s="1086"/>
      <c r="C56" s="1087"/>
      <c r="D56" s="1087"/>
      <c r="E56" s="1087"/>
      <c r="F56" s="1087"/>
      <c r="G56" s="1087"/>
      <c r="H56" s="1087"/>
      <c r="I56" s="1087"/>
      <c r="J56" s="1087"/>
      <c r="K56" s="1087"/>
      <c r="L56" s="1087"/>
      <c r="M56" s="1087"/>
      <c r="N56" s="1087"/>
      <c r="O56" s="1087"/>
      <c r="P56" s="1088"/>
      <c r="Q56" s="1089"/>
      <c r="R56" s="1090"/>
      <c r="S56" s="1090"/>
      <c r="T56" s="1090"/>
      <c r="U56" s="1090"/>
      <c r="V56" s="1090"/>
      <c r="W56" s="1090"/>
      <c r="X56" s="1090"/>
      <c r="Y56" s="1090"/>
      <c r="Z56" s="1090"/>
      <c r="AA56" s="1090"/>
      <c r="AB56" s="1090"/>
      <c r="AC56" s="1090"/>
      <c r="AD56" s="1090"/>
      <c r="AE56" s="1091"/>
      <c r="AF56" s="1092"/>
      <c r="AG56" s="1093"/>
      <c r="AH56" s="1093"/>
      <c r="AI56" s="1093"/>
      <c r="AJ56" s="1094"/>
      <c r="AK56" s="1095"/>
      <c r="AL56" s="1090"/>
      <c r="AM56" s="1090"/>
      <c r="AN56" s="1090"/>
      <c r="AO56" s="1090"/>
      <c r="AP56" s="1090"/>
      <c r="AQ56" s="1090"/>
      <c r="AR56" s="1090"/>
      <c r="AS56" s="1090"/>
      <c r="AT56" s="1090"/>
      <c r="AU56" s="1090"/>
      <c r="AV56" s="1090"/>
      <c r="AW56" s="1090"/>
      <c r="AX56" s="1090"/>
      <c r="AY56" s="1090"/>
      <c r="AZ56" s="1096"/>
      <c r="BA56" s="1096"/>
      <c r="BB56" s="1096"/>
      <c r="BC56" s="1096"/>
      <c r="BD56" s="1096"/>
      <c r="BE56" s="1081"/>
      <c r="BF56" s="1081"/>
      <c r="BG56" s="1081"/>
      <c r="BH56" s="1081"/>
      <c r="BI56" s="1082"/>
      <c r="BJ56" s="251"/>
      <c r="BK56" s="251"/>
      <c r="BL56" s="251"/>
      <c r="BM56" s="251"/>
      <c r="BN56" s="251"/>
      <c r="BO56" s="264"/>
      <c r="BP56" s="264"/>
      <c r="BQ56" s="261">
        <v>50</v>
      </c>
      <c r="BR56" s="262"/>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5"/>
    </row>
    <row r="57" spans="1:131" s="246" customFormat="1" ht="26.25" customHeight="1" x14ac:dyDescent="0.15">
      <c r="A57" s="260">
        <v>30</v>
      </c>
      <c r="B57" s="1086"/>
      <c r="C57" s="1087"/>
      <c r="D57" s="1087"/>
      <c r="E57" s="1087"/>
      <c r="F57" s="1087"/>
      <c r="G57" s="1087"/>
      <c r="H57" s="1087"/>
      <c r="I57" s="1087"/>
      <c r="J57" s="1087"/>
      <c r="K57" s="1087"/>
      <c r="L57" s="1087"/>
      <c r="M57" s="1087"/>
      <c r="N57" s="1087"/>
      <c r="O57" s="1087"/>
      <c r="P57" s="1088"/>
      <c r="Q57" s="1089"/>
      <c r="R57" s="1090"/>
      <c r="S57" s="1090"/>
      <c r="T57" s="1090"/>
      <c r="U57" s="1090"/>
      <c r="V57" s="1090"/>
      <c r="W57" s="1090"/>
      <c r="X57" s="1090"/>
      <c r="Y57" s="1090"/>
      <c r="Z57" s="1090"/>
      <c r="AA57" s="1090"/>
      <c r="AB57" s="1090"/>
      <c r="AC57" s="1090"/>
      <c r="AD57" s="1090"/>
      <c r="AE57" s="1091"/>
      <c r="AF57" s="1092"/>
      <c r="AG57" s="1093"/>
      <c r="AH57" s="1093"/>
      <c r="AI57" s="1093"/>
      <c r="AJ57" s="1094"/>
      <c r="AK57" s="1095"/>
      <c r="AL57" s="1090"/>
      <c r="AM57" s="1090"/>
      <c r="AN57" s="1090"/>
      <c r="AO57" s="1090"/>
      <c r="AP57" s="1090"/>
      <c r="AQ57" s="1090"/>
      <c r="AR57" s="1090"/>
      <c r="AS57" s="1090"/>
      <c r="AT57" s="1090"/>
      <c r="AU57" s="1090"/>
      <c r="AV57" s="1090"/>
      <c r="AW57" s="1090"/>
      <c r="AX57" s="1090"/>
      <c r="AY57" s="1090"/>
      <c r="AZ57" s="1096"/>
      <c r="BA57" s="1096"/>
      <c r="BB57" s="1096"/>
      <c r="BC57" s="1096"/>
      <c r="BD57" s="1096"/>
      <c r="BE57" s="1081"/>
      <c r="BF57" s="1081"/>
      <c r="BG57" s="1081"/>
      <c r="BH57" s="1081"/>
      <c r="BI57" s="1082"/>
      <c r="BJ57" s="251"/>
      <c r="BK57" s="251"/>
      <c r="BL57" s="251"/>
      <c r="BM57" s="251"/>
      <c r="BN57" s="251"/>
      <c r="BO57" s="264"/>
      <c r="BP57" s="264"/>
      <c r="BQ57" s="261">
        <v>51</v>
      </c>
      <c r="BR57" s="262"/>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5"/>
    </row>
    <row r="58" spans="1:131" s="246" customFormat="1" ht="26.25" customHeight="1" x14ac:dyDescent="0.15">
      <c r="A58" s="260">
        <v>31</v>
      </c>
      <c r="B58" s="1086"/>
      <c r="C58" s="1087"/>
      <c r="D58" s="1087"/>
      <c r="E58" s="1087"/>
      <c r="F58" s="1087"/>
      <c r="G58" s="1087"/>
      <c r="H58" s="1087"/>
      <c r="I58" s="1087"/>
      <c r="J58" s="1087"/>
      <c r="K58" s="1087"/>
      <c r="L58" s="1087"/>
      <c r="M58" s="1087"/>
      <c r="N58" s="1087"/>
      <c r="O58" s="1087"/>
      <c r="P58" s="1088"/>
      <c r="Q58" s="1089"/>
      <c r="R58" s="1090"/>
      <c r="S58" s="1090"/>
      <c r="T58" s="1090"/>
      <c r="U58" s="1090"/>
      <c r="V58" s="1090"/>
      <c r="W58" s="1090"/>
      <c r="X58" s="1090"/>
      <c r="Y58" s="1090"/>
      <c r="Z58" s="1090"/>
      <c r="AA58" s="1090"/>
      <c r="AB58" s="1090"/>
      <c r="AC58" s="1090"/>
      <c r="AD58" s="1090"/>
      <c r="AE58" s="1091"/>
      <c r="AF58" s="1092"/>
      <c r="AG58" s="1093"/>
      <c r="AH58" s="1093"/>
      <c r="AI58" s="1093"/>
      <c r="AJ58" s="1094"/>
      <c r="AK58" s="1095"/>
      <c r="AL58" s="1090"/>
      <c r="AM58" s="1090"/>
      <c r="AN58" s="1090"/>
      <c r="AO58" s="1090"/>
      <c r="AP58" s="1090"/>
      <c r="AQ58" s="1090"/>
      <c r="AR58" s="1090"/>
      <c r="AS58" s="1090"/>
      <c r="AT58" s="1090"/>
      <c r="AU58" s="1090"/>
      <c r="AV58" s="1090"/>
      <c r="AW58" s="1090"/>
      <c r="AX58" s="1090"/>
      <c r="AY58" s="1090"/>
      <c r="AZ58" s="1096"/>
      <c r="BA58" s="1096"/>
      <c r="BB58" s="1096"/>
      <c r="BC58" s="1096"/>
      <c r="BD58" s="1096"/>
      <c r="BE58" s="1081"/>
      <c r="BF58" s="1081"/>
      <c r="BG58" s="1081"/>
      <c r="BH58" s="1081"/>
      <c r="BI58" s="1082"/>
      <c r="BJ58" s="251"/>
      <c r="BK58" s="251"/>
      <c r="BL58" s="251"/>
      <c r="BM58" s="251"/>
      <c r="BN58" s="251"/>
      <c r="BO58" s="264"/>
      <c r="BP58" s="264"/>
      <c r="BQ58" s="261">
        <v>52</v>
      </c>
      <c r="BR58" s="262"/>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5"/>
    </row>
    <row r="59" spans="1:131" s="246" customFormat="1" ht="26.25" customHeight="1" x14ac:dyDescent="0.15">
      <c r="A59" s="260">
        <v>32</v>
      </c>
      <c r="B59" s="1086"/>
      <c r="C59" s="1087"/>
      <c r="D59" s="1087"/>
      <c r="E59" s="1087"/>
      <c r="F59" s="1087"/>
      <c r="G59" s="1087"/>
      <c r="H59" s="1087"/>
      <c r="I59" s="1087"/>
      <c r="J59" s="1087"/>
      <c r="K59" s="1087"/>
      <c r="L59" s="1087"/>
      <c r="M59" s="1087"/>
      <c r="N59" s="1087"/>
      <c r="O59" s="1087"/>
      <c r="P59" s="1088"/>
      <c r="Q59" s="1089"/>
      <c r="R59" s="1090"/>
      <c r="S59" s="1090"/>
      <c r="T59" s="1090"/>
      <c r="U59" s="1090"/>
      <c r="V59" s="1090"/>
      <c r="W59" s="1090"/>
      <c r="X59" s="1090"/>
      <c r="Y59" s="1090"/>
      <c r="Z59" s="1090"/>
      <c r="AA59" s="1090"/>
      <c r="AB59" s="1090"/>
      <c r="AC59" s="1090"/>
      <c r="AD59" s="1090"/>
      <c r="AE59" s="1091"/>
      <c r="AF59" s="1092"/>
      <c r="AG59" s="1093"/>
      <c r="AH59" s="1093"/>
      <c r="AI59" s="1093"/>
      <c r="AJ59" s="1094"/>
      <c r="AK59" s="1095"/>
      <c r="AL59" s="1090"/>
      <c r="AM59" s="1090"/>
      <c r="AN59" s="1090"/>
      <c r="AO59" s="1090"/>
      <c r="AP59" s="1090"/>
      <c r="AQ59" s="1090"/>
      <c r="AR59" s="1090"/>
      <c r="AS59" s="1090"/>
      <c r="AT59" s="1090"/>
      <c r="AU59" s="1090"/>
      <c r="AV59" s="1090"/>
      <c r="AW59" s="1090"/>
      <c r="AX59" s="1090"/>
      <c r="AY59" s="1090"/>
      <c r="AZ59" s="1096"/>
      <c r="BA59" s="1096"/>
      <c r="BB59" s="1096"/>
      <c r="BC59" s="1096"/>
      <c r="BD59" s="1096"/>
      <c r="BE59" s="1081"/>
      <c r="BF59" s="1081"/>
      <c r="BG59" s="1081"/>
      <c r="BH59" s="1081"/>
      <c r="BI59" s="1082"/>
      <c r="BJ59" s="251"/>
      <c r="BK59" s="251"/>
      <c r="BL59" s="251"/>
      <c r="BM59" s="251"/>
      <c r="BN59" s="251"/>
      <c r="BO59" s="264"/>
      <c r="BP59" s="264"/>
      <c r="BQ59" s="261">
        <v>53</v>
      </c>
      <c r="BR59" s="262"/>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5"/>
    </row>
    <row r="60" spans="1:131" s="246" customFormat="1" ht="26.25" customHeight="1" x14ac:dyDescent="0.15">
      <c r="A60" s="260">
        <v>33</v>
      </c>
      <c r="B60" s="1086"/>
      <c r="C60" s="1087"/>
      <c r="D60" s="1087"/>
      <c r="E60" s="1087"/>
      <c r="F60" s="1087"/>
      <c r="G60" s="1087"/>
      <c r="H60" s="1087"/>
      <c r="I60" s="1087"/>
      <c r="J60" s="1087"/>
      <c r="K60" s="1087"/>
      <c r="L60" s="1087"/>
      <c r="M60" s="1087"/>
      <c r="N60" s="1087"/>
      <c r="O60" s="1087"/>
      <c r="P60" s="1088"/>
      <c r="Q60" s="1089"/>
      <c r="R60" s="1090"/>
      <c r="S60" s="1090"/>
      <c r="T60" s="1090"/>
      <c r="U60" s="1090"/>
      <c r="V60" s="1090"/>
      <c r="W60" s="1090"/>
      <c r="X60" s="1090"/>
      <c r="Y60" s="1090"/>
      <c r="Z60" s="1090"/>
      <c r="AA60" s="1090"/>
      <c r="AB60" s="1090"/>
      <c r="AC60" s="1090"/>
      <c r="AD60" s="1090"/>
      <c r="AE60" s="1091"/>
      <c r="AF60" s="1092"/>
      <c r="AG60" s="1093"/>
      <c r="AH60" s="1093"/>
      <c r="AI60" s="1093"/>
      <c r="AJ60" s="1094"/>
      <c r="AK60" s="1095"/>
      <c r="AL60" s="1090"/>
      <c r="AM60" s="1090"/>
      <c r="AN60" s="1090"/>
      <c r="AO60" s="1090"/>
      <c r="AP60" s="1090"/>
      <c r="AQ60" s="1090"/>
      <c r="AR60" s="1090"/>
      <c r="AS60" s="1090"/>
      <c r="AT60" s="1090"/>
      <c r="AU60" s="1090"/>
      <c r="AV60" s="1090"/>
      <c r="AW60" s="1090"/>
      <c r="AX60" s="1090"/>
      <c r="AY60" s="1090"/>
      <c r="AZ60" s="1096"/>
      <c r="BA60" s="1096"/>
      <c r="BB60" s="1096"/>
      <c r="BC60" s="1096"/>
      <c r="BD60" s="1096"/>
      <c r="BE60" s="1081"/>
      <c r="BF60" s="1081"/>
      <c r="BG60" s="1081"/>
      <c r="BH60" s="1081"/>
      <c r="BI60" s="1082"/>
      <c r="BJ60" s="251"/>
      <c r="BK60" s="251"/>
      <c r="BL60" s="251"/>
      <c r="BM60" s="251"/>
      <c r="BN60" s="251"/>
      <c r="BO60" s="264"/>
      <c r="BP60" s="264"/>
      <c r="BQ60" s="261">
        <v>54</v>
      </c>
      <c r="BR60" s="262"/>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5"/>
    </row>
    <row r="61" spans="1:131" s="246" customFormat="1" ht="26.25" customHeight="1" thickBot="1" x14ac:dyDescent="0.2">
      <c r="A61" s="260">
        <v>34</v>
      </c>
      <c r="B61" s="1086"/>
      <c r="C61" s="1087"/>
      <c r="D61" s="1087"/>
      <c r="E61" s="1087"/>
      <c r="F61" s="1087"/>
      <c r="G61" s="1087"/>
      <c r="H61" s="1087"/>
      <c r="I61" s="1087"/>
      <c r="J61" s="1087"/>
      <c r="K61" s="1087"/>
      <c r="L61" s="1087"/>
      <c r="M61" s="1087"/>
      <c r="N61" s="1087"/>
      <c r="O61" s="1087"/>
      <c r="P61" s="1088"/>
      <c r="Q61" s="1089"/>
      <c r="R61" s="1090"/>
      <c r="S61" s="1090"/>
      <c r="T61" s="1090"/>
      <c r="U61" s="1090"/>
      <c r="V61" s="1090"/>
      <c r="W61" s="1090"/>
      <c r="X61" s="1090"/>
      <c r="Y61" s="1090"/>
      <c r="Z61" s="1090"/>
      <c r="AA61" s="1090"/>
      <c r="AB61" s="1090"/>
      <c r="AC61" s="1090"/>
      <c r="AD61" s="1090"/>
      <c r="AE61" s="1091"/>
      <c r="AF61" s="1092"/>
      <c r="AG61" s="1093"/>
      <c r="AH61" s="1093"/>
      <c r="AI61" s="1093"/>
      <c r="AJ61" s="1094"/>
      <c r="AK61" s="1095"/>
      <c r="AL61" s="1090"/>
      <c r="AM61" s="1090"/>
      <c r="AN61" s="1090"/>
      <c r="AO61" s="1090"/>
      <c r="AP61" s="1090"/>
      <c r="AQ61" s="1090"/>
      <c r="AR61" s="1090"/>
      <c r="AS61" s="1090"/>
      <c r="AT61" s="1090"/>
      <c r="AU61" s="1090"/>
      <c r="AV61" s="1090"/>
      <c r="AW61" s="1090"/>
      <c r="AX61" s="1090"/>
      <c r="AY61" s="1090"/>
      <c r="AZ61" s="1096"/>
      <c r="BA61" s="1096"/>
      <c r="BB61" s="1096"/>
      <c r="BC61" s="1096"/>
      <c r="BD61" s="1096"/>
      <c r="BE61" s="1081"/>
      <c r="BF61" s="1081"/>
      <c r="BG61" s="1081"/>
      <c r="BH61" s="1081"/>
      <c r="BI61" s="1082"/>
      <c r="BJ61" s="251"/>
      <c r="BK61" s="251"/>
      <c r="BL61" s="251"/>
      <c r="BM61" s="251"/>
      <c r="BN61" s="251"/>
      <c r="BO61" s="264"/>
      <c r="BP61" s="264"/>
      <c r="BQ61" s="261">
        <v>55</v>
      </c>
      <c r="BR61" s="262"/>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5"/>
    </row>
    <row r="62" spans="1:131" s="246" customFormat="1" ht="26.25" customHeight="1" x14ac:dyDescent="0.15">
      <c r="A62" s="260">
        <v>35</v>
      </c>
      <c r="B62" s="1086"/>
      <c r="C62" s="1087"/>
      <c r="D62" s="1087"/>
      <c r="E62" s="1087"/>
      <c r="F62" s="1087"/>
      <c r="G62" s="1087"/>
      <c r="H62" s="1087"/>
      <c r="I62" s="1087"/>
      <c r="J62" s="1087"/>
      <c r="K62" s="1087"/>
      <c r="L62" s="1087"/>
      <c r="M62" s="1087"/>
      <c r="N62" s="1087"/>
      <c r="O62" s="1087"/>
      <c r="P62" s="1088"/>
      <c r="Q62" s="1089"/>
      <c r="R62" s="1090"/>
      <c r="S62" s="1090"/>
      <c r="T62" s="1090"/>
      <c r="U62" s="1090"/>
      <c r="V62" s="1090"/>
      <c r="W62" s="1090"/>
      <c r="X62" s="1090"/>
      <c r="Y62" s="1090"/>
      <c r="Z62" s="1090"/>
      <c r="AA62" s="1090"/>
      <c r="AB62" s="1090"/>
      <c r="AC62" s="1090"/>
      <c r="AD62" s="1090"/>
      <c r="AE62" s="1091"/>
      <c r="AF62" s="1092"/>
      <c r="AG62" s="1093"/>
      <c r="AH62" s="1093"/>
      <c r="AI62" s="1093"/>
      <c r="AJ62" s="1094"/>
      <c r="AK62" s="1095"/>
      <c r="AL62" s="1090"/>
      <c r="AM62" s="1090"/>
      <c r="AN62" s="1090"/>
      <c r="AO62" s="1090"/>
      <c r="AP62" s="1090"/>
      <c r="AQ62" s="1090"/>
      <c r="AR62" s="1090"/>
      <c r="AS62" s="1090"/>
      <c r="AT62" s="1090"/>
      <c r="AU62" s="1090"/>
      <c r="AV62" s="1090"/>
      <c r="AW62" s="1090"/>
      <c r="AX62" s="1090"/>
      <c r="AY62" s="1090"/>
      <c r="AZ62" s="1096"/>
      <c r="BA62" s="1096"/>
      <c r="BB62" s="1096"/>
      <c r="BC62" s="1096"/>
      <c r="BD62" s="1096"/>
      <c r="BE62" s="1081"/>
      <c r="BF62" s="1081"/>
      <c r="BG62" s="1081"/>
      <c r="BH62" s="1081"/>
      <c r="BI62" s="1082"/>
      <c r="BJ62" s="1083" t="s">
        <v>417</v>
      </c>
      <c r="BK62" s="1084"/>
      <c r="BL62" s="1084"/>
      <c r="BM62" s="1084"/>
      <c r="BN62" s="1085"/>
      <c r="BO62" s="264"/>
      <c r="BP62" s="264"/>
      <c r="BQ62" s="261">
        <v>56</v>
      </c>
      <c r="BR62" s="262"/>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5"/>
    </row>
    <row r="63" spans="1:131" s="246" customFormat="1" ht="26.25" customHeight="1" thickBot="1" x14ac:dyDescent="0.2">
      <c r="A63" s="263" t="s">
        <v>391</v>
      </c>
      <c r="B63" s="999" t="s">
        <v>418</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77"/>
      <c r="AF63" s="1078">
        <v>1779</v>
      </c>
      <c r="AG63" s="1014"/>
      <c r="AH63" s="1014"/>
      <c r="AI63" s="1014"/>
      <c r="AJ63" s="1079"/>
      <c r="AK63" s="1080"/>
      <c r="AL63" s="1018"/>
      <c r="AM63" s="1018"/>
      <c r="AN63" s="1018"/>
      <c r="AO63" s="1018"/>
      <c r="AP63" s="1014"/>
      <c r="AQ63" s="1014"/>
      <c r="AR63" s="1014"/>
      <c r="AS63" s="1014"/>
      <c r="AT63" s="1014"/>
      <c r="AU63" s="1014"/>
      <c r="AV63" s="1014"/>
      <c r="AW63" s="1014"/>
      <c r="AX63" s="1014"/>
      <c r="AY63" s="1014"/>
      <c r="AZ63" s="1074"/>
      <c r="BA63" s="1074"/>
      <c r="BB63" s="1074"/>
      <c r="BC63" s="1074"/>
      <c r="BD63" s="1074"/>
      <c r="BE63" s="1015"/>
      <c r="BF63" s="1015"/>
      <c r="BG63" s="1015"/>
      <c r="BH63" s="1015"/>
      <c r="BI63" s="1016"/>
      <c r="BJ63" s="1075" t="s">
        <v>419</v>
      </c>
      <c r="BK63" s="1006"/>
      <c r="BL63" s="1006"/>
      <c r="BM63" s="1006"/>
      <c r="BN63" s="1076"/>
      <c r="BO63" s="264"/>
      <c r="BP63" s="264"/>
      <c r="BQ63" s="261">
        <v>57</v>
      </c>
      <c r="BR63" s="262"/>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5"/>
    </row>
    <row r="64" spans="1:131" s="246" customFormat="1" ht="26.25" customHeight="1" x14ac:dyDescent="0.15">
      <c r="A64" s="264"/>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4"/>
      <c r="AK64" s="264"/>
      <c r="AL64" s="264"/>
      <c r="AM64" s="264"/>
      <c r="AN64" s="264"/>
      <c r="AO64" s="264"/>
      <c r="AP64" s="264"/>
      <c r="AQ64" s="264"/>
      <c r="AR64" s="264"/>
      <c r="AS64" s="264"/>
      <c r="AT64" s="264"/>
      <c r="AU64" s="264"/>
      <c r="AV64" s="264"/>
      <c r="AW64" s="264"/>
      <c r="AX64" s="264"/>
      <c r="AY64" s="264"/>
      <c r="AZ64" s="264"/>
      <c r="BA64" s="264"/>
      <c r="BB64" s="264"/>
      <c r="BC64" s="264"/>
      <c r="BD64" s="264"/>
      <c r="BE64" s="264"/>
      <c r="BF64" s="264"/>
      <c r="BG64" s="264"/>
      <c r="BH64" s="264"/>
      <c r="BI64" s="264"/>
      <c r="BJ64" s="264"/>
      <c r="BK64" s="264"/>
      <c r="BL64" s="264"/>
      <c r="BM64" s="264"/>
      <c r="BN64" s="264"/>
      <c r="BO64" s="264"/>
      <c r="BP64" s="264"/>
      <c r="BQ64" s="261">
        <v>58</v>
      </c>
      <c r="BR64" s="262"/>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5"/>
    </row>
    <row r="65" spans="1:131" s="246" customFormat="1" ht="26.25" customHeight="1" thickBot="1" x14ac:dyDescent="0.2">
      <c r="A65" s="251" t="s">
        <v>420</v>
      </c>
      <c r="B65" s="251"/>
      <c r="C65" s="251"/>
      <c r="D65" s="251"/>
      <c r="E65" s="251"/>
      <c r="F65" s="251"/>
      <c r="G65" s="251"/>
      <c r="H65" s="251"/>
      <c r="I65" s="251"/>
      <c r="J65" s="251"/>
      <c r="K65" s="251"/>
      <c r="L65" s="251"/>
      <c r="M65" s="251"/>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64"/>
      <c r="BF65" s="264"/>
      <c r="BG65" s="264"/>
      <c r="BH65" s="264"/>
      <c r="BI65" s="264"/>
      <c r="BJ65" s="264"/>
      <c r="BK65" s="264"/>
      <c r="BL65" s="264"/>
      <c r="BM65" s="264"/>
      <c r="BN65" s="264"/>
      <c r="BO65" s="264"/>
      <c r="BP65" s="264"/>
      <c r="BQ65" s="261">
        <v>59</v>
      </c>
      <c r="BR65" s="262"/>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5"/>
    </row>
    <row r="66" spans="1:131" s="246" customFormat="1" ht="26.25" customHeight="1" x14ac:dyDescent="0.15">
      <c r="A66" s="1050" t="s">
        <v>421</v>
      </c>
      <c r="B66" s="1051"/>
      <c r="C66" s="1051"/>
      <c r="D66" s="1051"/>
      <c r="E66" s="1051"/>
      <c r="F66" s="1051"/>
      <c r="G66" s="1051"/>
      <c r="H66" s="1051"/>
      <c r="I66" s="1051"/>
      <c r="J66" s="1051"/>
      <c r="K66" s="1051"/>
      <c r="L66" s="1051"/>
      <c r="M66" s="1051"/>
      <c r="N66" s="1051"/>
      <c r="O66" s="1051"/>
      <c r="P66" s="1052"/>
      <c r="Q66" s="1056" t="s">
        <v>422</v>
      </c>
      <c r="R66" s="1057"/>
      <c r="S66" s="1057"/>
      <c r="T66" s="1057"/>
      <c r="U66" s="1058"/>
      <c r="V66" s="1056" t="s">
        <v>396</v>
      </c>
      <c r="W66" s="1057"/>
      <c r="X66" s="1057"/>
      <c r="Y66" s="1057"/>
      <c r="Z66" s="1058"/>
      <c r="AA66" s="1056" t="s">
        <v>423</v>
      </c>
      <c r="AB66" s="1057"/>
      <c r="AC66" s="1057"/>
      <c r="AD66" s="1057"/>
      <c r="AE66" s="1058"/>
      <c r="AF66" s="1062" t="s">
        <v>424</v>
      </c>
      <c r="AG66" s="1063"/>
      <c r="AH66" s="1063"/>
      <c r="AI66" s="1063"/>
      <c r="AJ66" s="1064"/>
      <c r="AK66" s="1056" t="s">
        <v>425</v>
      </c>
      <c r="AL66" s="1051"/>
      <c r="AM66" s="1051"/>
      <c r="AN66" s="1051"/>
      <c r="AO66" s="1052"/>
      <c r="AP66" s="1056" t="s">
        <v>426</v>
      </c>
      <c r="AQ66" s="1057"/>
      <c r="AR66" s="1057"/>
      <c r="AS66" s="1057"/>
      <c r="AT66" s="1058"/>
      <c r="AU66" s="1056" t="s">
        <v>427</v>
      </c>
      <c r="AV66" s="1057"/>
      <c r="AW66" s="1057"/>
      <c r="AX66" s="1057"/>
      <c r="AY66" s="1058"/>
      <c r="AZ66" s="1056" t="s">
        <v>375</v>
      </c>
      <c r="BA66" s="1057"/>
      <c r="BB66" s="1057"/>
      <c r="BC66" s="1057"/>
      <c r="BD66" s="1072"/>
      <c r="BE66" s="264"/>
      <c r="BF66" s="264"/>
      <c r="BG66" s="264"/>
      <c r="BH66" s="264"/>
      <c r="BI66" s="264"/>
      <c r="BJ66" s="264"/>
      <c r="BK66" s="264"/>
      <c r="BL66" s="264"/>
      <c r="BM66" s="264"/>
      <c r="BN66" s="264"/>
      <c r="BO66" s="264"/>
      <c r="BP66" s="264"/>
      <c r="BQ66" s="261">
        <v>60</v>
      </c>
      <c r="BR66" s="266"/>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5"/>
    </row>
    <row r="67" spans="1:131" s="246" customFormat="1" ht="26.25" customHeight="1" thickBot="1" x14ac:dyDescent="0.2">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4"/>
      <c r="BF67" s="264"/>
      <c r="BG67" s="264"/>
      <c r="BH67" s="264"/>
      <c r="BI67" s="264"/>
      <c r="BJ67" s="264"/>
      <c r="BK67" s="264"/>
      <c r="BL67" s="264"/>
      <c r="BM67" s="264"/>
      <c r="BN67" s="264"/>
      <c r="BO67" s="264"/>
      <c r="BP67" s="264"/>
      <c r="BQ67" s="261">
        <v>61</v>
      </c>
      <c r="BR67" s="266"/>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5"/>
    </row>
    <row r="68" spans="1:131" s="246" customFormat="1" ht="26.25" customHeight="1" thickTop="1" x14ac:dyDescent="0.15">
      <c r="A68" s="257">
        <v>1</v>
      </c>
      <c r="B68" s="1040" t="s">
        <v>592</v>
      </c>
      <c r="C68" s="1041"/>
      <c r="D68" s="1041"/>
      <c r="E68" s="1041"/>
      <c r="F68" s="1041"/>
      <c r="G68" s="1041"/>
      <c r="H68" s="1041"/>
      <c r="I68" s="1041"/>
      <c r="J68" s="1041"/>
      <c r="K68" s="1041"/>
      <c r="L68" s="1041"/>
      <c r="M68" s="1041"/>
      <c r="N68" s="1041"/>
      <c r="O68" s="1041"/>
      <c r="P68" s="1042"/>
      <c r="Q68" s="1043">
        <v>11972</v>
      </c>
      <c r="R68" s="1037"/>
      <c r="S68" s="1037"/>
      <c r="T68" s="1037"/>
      <c r="U68" s="1037"/>
      <c r="V68" s="1037">
        <v>11300</v>
      </c>
      <c r="W68" s="1037"/>
      <c r="X68" s="1037"/>
      <c r="Y68" s="1037"/>
      <c r="Z68" s="1037"/>
      <c r="AA68" s="1037">
        <v>671</v>
      </c>
      <c r="AB68" s="1037"/>
      <c r="AC68" s="1037"/>
      <c r="AD68" s="1037"/>
      <c r="AE68" s="1037"/>
      <c r="AF68" s="1037">
        <v>671</v>
      </c>
      <c r="AG68" s="1037"/>
      <c r="AH68" s="1037"/>
      <c r="AI68" s="1037"/>
      <c r="AJ68" s="1037"/>
      <c r="AK68" s="1037" t="s">
        <v>590</v>
      </c>
      <c r="AL68" s="1037"/>
      <c r="AM68" s="1037"/>
      <c r="AN68" s="1037"/>
      <c r="AO68" s="1037"/>
      <c r="AP68" s="1037" t="s">
        <v>590</v>
      </c>
      <c r="AQ68" s="1037"/>
      <c r="AR68" s="1037"/>
      <c r="AS68" s="1037"/>
      <c r="AT68" s="1037"/>
      <c r="AU68" s="1037" t="s">
        <v>590</v>
      </c>
      <c r="AV68" s="1037"/>
      <c r="AW68" s="1037"/>
      <c r="AX68" s="1037"/>
      <c r="AY68" s="1037"/>
      <c r="AZ68" s="1038"/>
      <c r="BA68" s="1038"/>
      <c r="BB68" s="1038"/>
      <c r="BC68" s="1038"/>
      <c r="BD68" s="1039"/>
      <c r="BE68" s="264"/>
      <c r="BF68" s="264"/>
      <c r="BG68" s="264"/>
      <c r="BH68" s="264"/>
      <c r="BI68" s="264"/>
      <c r="BJ68" s="264"/>
      <c r="BK68" s="264"/>
      <c r="BL68" s="264"/>
      <c r="BM68" s="264"/>
      <c r="BN68" s="264"/>
      <c r="BO68" s="264"/>
      <c r="BP68" s="264"/>
      <c r="BQ68" s="261">
        <v>62</v>
      </c>
      <c r="BR68" s="266"/>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5"/>
    </row>
    <row r="69" spans="1:131" s="246" customFormat="1" ht="26.25" customHeight="1" x14ac:dyDescent="0.15">
      <c r="A69" s="260">
        <v>2</v>
      </c>
      <c r="B69" s="1029" t="s">
        <v>593</v>
      </c>
      <c r="C69" s="1030"/>
      <c r="D69" s="1030"/>
      <c r="E69" s="1030"/>
      <c r="F69" s="1030"/>
      <c r="G69" s="1030"/>
      <c r="H69" s="1030"/>
      <c r="I69" s="1030"/>
      <c r="J69" s="1030"/>
      <c r="K69" s="1030"/>
      <c r="L69" s="1030"/>
      <c r="M69" s="1030"/>
      <c r="N69" s="1030"/>
      <c r="O69" s="1030"/>
      <c r="P69" s="1031"/>
      <c r="Q69" s="1032">
        <v>2946</v>
      </c>
      <c r="R69" s="1026"/>
      <c r="S69" s="1026"/>
      <c r="T69" s="1026"/>
      <c r="U69" s="1026"/>
      <c r="V69" s="1026">
        <v>2735</v>
      </c>
      <c r="W69" s="1026"/>
      <c r="X69" s="1026"/>
      <c r="Y69" s="1026"/>
      <c r="Z69" s="1026"/>
      <c r="AA69" s="1026">
        <v>211</v>
      </c>
      <c r="AB69" s="1026"/>
      <c r="AC69" s="1026"/>
      <c r="AD69" s="1026"/>
      <c r="AE69" s="1026"/>
      <c r="AF69" s="1026">
        <v>37</v>
      </c>
      <c r="AG69" s="1026"/>
      <c r="AH69" s="1026"/>
      <c r="AI69" s="1026"/>
      <c r="AJ69" s="1026"/>
      <c r="AK69" s="1026">
        <v>109</v>
      </c>
      <c r="AL69" s="1026"/>
      <c r="AM69" s="1026"/>
      <c r="AN69" s="1026"/>
      <c r="AO69" s="1026"/>
      <c r="AP69" s="1026">
        <v>853</v>
      </c>
      <c r="AQ69" s="1026"/>
      <c r="AR69" s="1026"/>
      <c r="AS69" s="1026"/>
      <c r="AT69" s="1026"/>
      <c r="AU69" s="1026">
        <v>339</v>
      </c>
      <c r="AV69" s="1026"/>
      <c r="AW69" s="1026"/>
      <c r="AX69" s="1026"/>
      <c r="AY69" s="1026"/>
      <c r="AZ69" s="1027"/>
      <c r="BA69" s="1027"/>
      <c r="BB69" s="1027"/>
      <c r="BC69" s="1027"/>
      <c r="BD69" s="1028"/>
      <c r="BE69" s="264"/>
      <c r="BF69" s="264"/>
      <c r="BG69" s="264"/>
      <c r="BH69" s="264"/>
      <c r="BI69" s="264"/>
      <c r="BJ69" s="264"/>
      <c r="BK69" s="264"/>
      <c r="BL69" s="264"/>
      <c r="BM69" s="264"/>
      <c r="BN69" s="264"/>
      <c r="BO69" s="264"/>
      <c r="BP69" s="264"/>
      <c r="BQ69" s="261">
        <v>63</v>
      </c>
      <c r="BR69" s="266"/>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5"/>
    </row>
    <row r="70" spans="1:131" s="246" customFormat="1" ht="26.25" customHeight="1" x14ac:dyDescent="0.15">
      <c r="A70" s="260">
        <v>3</v>
      </c>
      <c r="B70" s="1029" t="s">
        <v>594</v>
      </c>
      <c r="C70" s="1030"/>
      <c r="D70" s="1030"/>
      <c r="E70" s="1030"/>
      <c r="F70" s="1030"/>
      <c r="G70" s="1030"/>
      <c r="H70" s="1030"/>
      <c r="I70" s="1030"/>
      <c r="J70" s="1030"/>
      <c r="K70" s="1030"/>
      <c r="L70" s="1030"/>
      <c r="M70" s="1030"/>
      <c r="N70" s="1030"/>
      <c r="O70" s="1030"/>
      <c r="P70" s="1031"/>
      <c r="Q70" s="1032">
        <v>140</v>
      </c>
      <c r="R70" s="1026"/>
      <c r="S70" s="1026"/>
      <c r="T70" s="1026"/>
      <c r="U70" s="1026"/>
      <c r="V70" s="1026">
        <v>137</v>
      </c>
      <c r="W70" s="1026"/>
      <c r="X70" s="1026"/>
      <c r="Y70" s="1026"/>
      <c r="Z70" s="1026"/>
      <c r="AA70" s="1026">
        <v>3</v>
      </c>
      <c r="AB70" s="1026"/>
      <c r="AC70" s="1026"/>
      <c r="AD70" s="1026"/>
      <c r="AE70" s="1026"/>
      <c r="AF70" s="1026">
        <v>3</v>
      </c>
      <c r="AG70" s="1026"/>
      <c r="AH70" s="1026"/>
      <c r="AI70" s="1026"/>
      <c r="AJ70" s="1026"/>
      <c r="AK70" s="1026" t="s">
        <v>590</v>
      </c>
      <c r="AL70" s="1026"/>
      <c r="AM70" s="1026"/>
      <c r="AN70" s="1026"/>
      <c r="AO70" s="1026"/>
      <c r="AP70" s="1026" t="s">
        <v>590</v>
      </c>
      <c r="AQ70" s="1026"/>
      <c r="AR70" s="1026"/>
      <c r="AS70" s="1026"/>
      <c r="AT70" s="1026"/>
      <c r="AU70" s="1026" t="s">
        <v>590</v>
      </c>
      <c r="AV70" s="1026"/>
      <c r="AW70" s="1026"/>
      <c r="AX70" s="1026"/>
      <c r="AY70" s="1026"/>
      <c r="AZ70" s="1027"/>
      <c r="BA70" s="1027"/>
      <c r="BB70" s="1027"/>
      <c r="BC70" s="1027"/>
      <c r="BD70" s="1028"/>
      <c r="BE70" s="264"/>
      <c r="BF70" s="264"/>
      <c r="BG70" s="264"/>
      <c r="BH70" s="264"/>
      <c r="BI70" s="264"/>
      <c r="BJ70" s="264"/>
      <c r="BK70" s="264"/>
      <c r="BL70" s="264"/>
      <c r="BM70" s="264"/>
      <c r="BN70" s="264"/>
      <c r="BO70" s="264"/>
      <c r="BP70" s="264"/>
      <c r="BQ70" s="261">
        <v>64</v>
      </c>
      <c r="BR70" s="266"/>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5"/>
    </row>
    <row r="71" spans="1:131" s="246" customFormat="1" ht="26.25" customHeight="1" x14ac:dyDescent="0.15">
      <c r="A71" s="260">
        <v>4</v>
      </c>
      <c r="B71" s="1029" t="s">
        <v>595</v>
      </c>
      <c r="C71" s="1030"/>
      <c r="D71" s="1030"/>
      <c r="E71" s="1030"/>
      <c r="F71" s="1030"/>
      <c r="G71" s="1030"/>
      <c r="H71" s="1030"/>
      <c r="I71" s="1030"/>
      <c r="J71" s="1030"/>
      <c r="K71" s="1030"/>
      <c r="L71" s="1030"/>
      <c r="M71" s="1030"/>
      <c r="N71" s="1030"/>
      <c r="O71" s="1030"/>
      <c r="P71" s="1031"/>
      <c r="Q71" s="1032">
        <v>279</v>
      </c>
      <c r="R71" s="1026"/>
      <c r="S71" s="1026"/>
      <c r="T71" s="1026"/>
      <c r="U71" s="1026"/>
      <c r="V71" s="1026">
        <v>217</v>
      </c>
      <c r="W71" s="1026"/>
      <c r="X71" s="1026"/>
      <c r="Y71" s="1026"/>
      <c r="Z71" s="1026"/>
      <c r="AA71" s="1026">
        <v>62</v>
      </c>
      <c r="AB71" s="1026"/>
      <c r="AC71" s="1026"/>
      <c r="AD71" s="1026"/>
      <c r="AE71" s="1026"/>
      <c r="AF71" s="1026">
        <v>62</v>
      </c>
      <c r="AG71" s="1026"/>
      <c r="AH71" s="1026"/>
      <c r="AI71" s="1026"/>
      <c r="AJ71" s="1026"/>
      <c r="AK71" s="1026">
        <v>25</v>
      </c>
      <c r="AL71" s="1026"/>
      <c r="AM71" s="1026"/>
      <c r="AN71" s="1026"/>
      <c r="AO71" s="1026"/>
      <c r="AP71" s="1026" t="s">
        <v>590</v>
      </c>
      <c r="AQ71" s="1026"/>
      <c r="AR71" s="1026"/>
      <c r="AS71" s="1026"/>
      <c r="AT71" s="1026"/>
      <c r="AU71" s="1026" t="s">
        <v>590</v>
      </c>
      <c r="AV71" s="1026"/>
      <c r="AW71" s="1026"/>
      <c r="AX71" s="1026"/>
      <c r="AY71" s="1026"/>
      <c r="AZ71" s="1027"/>
      <c r="BA71" s="1027"/>
      <c r="BB71" s="1027"/>
      <c r="BC71" s="1027"/>
      <c r="BD71" s="1028"/>
      <c r="BE71" s="264"/>
      <c r="BF71" s="264"/>
      <c r="BG71" s="264"/>
      <c r="BH71" s="264"/>
      <c r="BI71" s="264"/>
      <c r="BJ71" s="264"/>
      <c r="BK71" s="264"/>
      <c r="BL71" s="264"/>
      <c r="BM71" s="264"/>
      <c r="BN71" s="264"/>
      <c r="BO71" s="264"/>
      <c r="BP71" s="264"/>
      <c r="BQ71" s="261">
        <v>65</v>
      </c>
      <c r="BR71" s="266"/>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5"/>
    </row>
    <row r="72" spans="1:131" s="246" customFormat="1" ht="26.25" customHeight="1" x14ac:dyDescent="0.15">
      <c r="A72" s="260">
        <v>5</v>
      </c>
      <c r="B72" s="1029" t="s">
        <v>596</v>
      </c>
      <c r="C72" s="1030"/>
      <c r="D72" s="1030"/>
      <c r="E72" s="1030"/>
      <c r="F72" s="1030"/>
      <c r="G72" s="1030"/>
      <c r="H72" s="1030"/>
      <c r="I72" s="1030"/>
      <c r="J72" s="1030"/>
      <c r="K72" s="1030"/>
      <c r="L72" s="1030"/>
      <c r="M72" s="1030"/>
      <c r="N72" s="1030"/>
      <c r="O72" s="1030"/>
      <c r="P72" s="1031"/>
      <c r="Q72" s="1032">
        <v>269094</v>
      </c>
      <c r="R72" s="1026"/>
      <c r="S72" s="1026"/>
      <c r="T72" s="1026"/>
      <c r="U72" s="1026"/>
      <c r="V72" s="1026">
        <v>261949</v>
      </c>
      <c r="W72" s="1026"/>
      <c r="X72" s="1026"/>
      <c r="Y72" s="1026"/>
      <c r="Z72" s="1026"/>
      <c r="AA72" s="1026">
        <v>7145</v>
      </c>
      <c r="AB72" s="1026"/>
      <c r="AC72" s="1026"/>
      <c r="AD72" s="1026"/>
      <c r="AE72" s="1026"/>
      <c r="AF72" s="1026">
        <v>7145</v>
      </c>
      <c r="AG72" s="1026"/>
      <c r="AH72" s="1026"/>
      <c r="AI72" s="1026"/>
      <c r="AJ72" s="1026"/>
      <c r="AK72" s="1026">
        <v>9718</v>
      </c>
      <c r="AL72" s="1026"/>
      <c r="AM72" s="1026"/>
      <c r="AN72" s="1026"/>
      <c r="AO72" s="1026"/>
      <c r="AP72" s="1026" t="s">
        <v>590</v>
      </c>
      <c r="AQ72" s="1026"/>
      <c r="AR72" s="1026"/>
      <c r="AS72" s="1026"/>
      <c r="AT72" s="1026"/>
      <c r="AU72" s="1026" t="s">
        <v>590</v>
      </c>
      <c r="AV72" s="1026"/>
      <c r="AW72" s="1026"/>
      <c r="AX72" s="1026"/>
      <c r="AY72" s="1026"/>
      <c r="AZ72" s="1027"/>
      <c r="BA72" s="1027"/>
      <c r="BB72" s="1027"/>
      <c r="BC72" s="1027"/>
      <c r="BD72" s="1028"/>
      <c r="BE72" s="264"/>
      <c r="BF72" s="264"/>
      <c r="BG72" s="264"/>
      <c r="BH72" s="264"/>
      <c r="BI72" s="264"/>
      <c r="BJ72" s="264"/>
      <c r="BK72" s="264"/>
      <c r="BL72" s="264"/>
      <c r="BM72" s="264"/>
      <c r="BN72" s="264"/>
      <c r="BO72" s="264"/>
      <c r="BP72" s="264"/>
      <c r="BQ72" s="261">
        <v>66</v>
      </c>
      <c r="BR72" s="266"/>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5"/>
    </row>
    <row r="73" spans="1:131" s="246" customFormat="1" ht="26.25" customHeight="1" x14ac:dyDescent="0.15">
      <c r="A73" s="260">
        <v>6</v>
      </c>
      <c r="B73" s="1029"/>
      <c r="C73" s="1030"/>
      <c r="D73" s="1030"/>
      <c r="E73" s="1030"/>
      <c r="F73" s="1030"/>
      <c r="G73" s="1030"/>
      <c r="H73" s="1030"/>
      <c r="I73" s="1030"/>
      <c r="J73" s="1030"/>
      <c r="K73" s="1030"/>
      <c r="L73" s="1030"/>
      <c r="M73" s="1030"/>
      <c r="N73" s="1030"/>
      <c r="O73" s="1030"/>
      <c r="P73" s="1031"/>
      <c r="Q73" s="1032"/>
      <c r="R73" s="1026"/>
      <c r="S73" s="1026"/>
      <c r="T73" s="1026"/>
      <c r="U73" s="1026"/>
      <c r="V73" s="1026"/>
      <c r="W73" s="1026"/>
      <c r="X73" s="1026"/>
      <c r="Y73" s="1026"/>
      <c r="Z73" s="1026"/>
      <c r="AA73" s="1026"/>
      <c r="AB73" s="1026"/>
      <c r="AC73" s="1026"/>
      <c r="AD73" s="1026"/>
      <c r="AE73" s="1026"/>
      <c r="AF73" s="1026"/>
      <c r="AG73" s="1026"/>
      <c r="AH73" s="1026"/>
      <c r="AI73" s="1026"/>
      <c r="AJ73" s="1026"/>
      <c r="AK73" s="1026"/>
      <c r="AL73" s="1026"/>
      <c r="AM73" s="1026"/>
      <c r="AN73" s="1026"/>
      <c r="AO73" s="1026"/>
      <c r="AP73" s="1026"/>
      <c r="AQ73" s="1026"/>
      <c r="AR73" s="1026"/>
      <c r="AS73" s="1026"/>
      <c r="AT73" s="1026"/>
      <c r="AU73" s="1026"/>
      <c r="AV73" s="1026"/>
      <c r="AW73" s="1026"/>
      <c r="AX73" s="1026"/>
      <c r="AY73" s="1026"/>
      <c r="AZ73" s="1027"/>
      <c r="BA73" s="1027"/>
      <c r="BB73" s="1027"/>
      <c r="BC73" s="1027"/>
      <c r="BD73" s="1028"/>
      <c r="BE73" s="264"/>
      <c r="BF73" s="264"/>
      <c r="BG73" s="264"/>
      <c r="BH73" s="264"/>
      <c r="BI73" s="264"/>
      <c r="BJ73" s="264"/>
      <c r="BK73" s="264"/>
      <c r="BL73" s="264"/>
      <c r="BM73" s="264"/>
      <c r="BN73" s="264"/>
      <c r="BO73" s="264"/>
      <c r="BP73" s="264"/>
      <c r="BQ73" s="261">
        <v>67</v>
      </c>
      <c r="BR73" s="266"/>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5"/>
    </row>
    <row r="74" spans="1:131" s="246" customFormat="1" ht="26.25" customHeight="1" x14ac:dyDescent="0.15">
      <c r="A74" s="260">
        <v>7</v>
      </c>
      <c r="B74" s="1029"/>
      <c r="C74" s="1030"/>
      <c r="D74" s="1030"/>
      <c r="E74" s="1030"/>
      <c r="F74" s="1030"/>
      <c r="G74" s="1030"/>
      <c r="H74" s="1030"/>
      <c r="I74" s="1030"/>
      <c r="J74" s="1030"/>
      <c r="K74" s="1030"/>
      <c r="L74" s="1030"/>
      <c r="M74" s="1030"/>
      <c r="N74" s="1030"/>
      <c r="O74" s="1030"/>
      <c r="P74" s="1031"/>
      <c r="Q74" s="1032"/>
      <c r="R74" s="1026"/>
      <c r="S74" s="1026"/>
      <c r="T74" s="1026"/>
      <c r="U74" s="1026"/>
      <c r="V74" s="1026"/>
      <c r="W74" s="1026"/>
      <c r="X74" s="1026"/>
      <c r="Y74" s="1026"/>
      <c r="Z74" s="1026"/>
      <c r="AA74" s="1026"/>
      <c r="AB74" s="1026"/>
      <c r="AC74" s="1026"/>
      <c r="AD74" s="1026"/>
      <c r="AE74" s="1026"/>
      <c r="AF74" s="1026"/>
      <c r="AG74" s="1026"/>
      <c r="AH74" s="1026"/>
      <c r="AI74" s="1026"/>
      <c r="AJ74" s="1026"/>
      <c r="AK74" s="1026"/>
      <c r="AL74" s="1026"/>
      <c r="AM74" s="1026"/>
      <c r="AN74" s="1026"/>
      <c r="AO74" s="1026"/>
      <c r="AP74" s="1026"/>
      <c r="AQ74" s="1026"/>
      <c r="AR74" s="1026"/>
      <c r="AS74" s="1026"/>
      <c r="AT74" s="1026"/>
      <c r="AU74" s="1026"/>
      <c r="AV74" s="1026"/>
      <c r="AW74" s="1026"/>
      <c r="AX74" s="1026"/>
      <c r="AY74" s="1026"/>
      <c r="AZ74" s="1027"/>
      <c r="BA74" s="1027"/>
      <c r="BB74" s="1027"/>
      <c r="BC74" s="1027"/>
      <c r="BD74" s="1028"/>
      <c r="BE74" s="264"/>
      <c r="BF74" s="264"/>
      <c r="BG74" s="264"/>
      <c r="BH74" s="264"/>
      <c r="BI74" s="264"/>
      <c r="BJ74" s="264"/>
      <c r="BK74" s="264"/>
      <c r="BL74" s="264"/>
      <c r="BM74" s="264"/>
      <c r="BN74" s="264"/>
      <c r="BO74" s="264"/>
      <c r="BP74" s="264"/>
      <c r="BQ74" s="261">
        <v>68</v>
      </c>
      <c r="BR74" s="266"/>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5"/>
    </row>
    <row r="75" spans="1:131" s="246" customFormat="1" ht="26.25" customHeight="1" x14ac:dyDescent="0.15">
      <c r="A75" s="260">
        <v>8</v>
      </c>
      <c r="B75" s="1029"/>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4"/>
      <c r="BF75" s="264"/>
      <c r="BG75" s="264"/>
      <c r="BH75" s="264"/>
      <c r="BI75" s="264"/>
      <c r="BJ75" s="264"/>
      <c r="BK75" s="264"/>
      <c r="BL75" s="264"/>
      <c r="BM75" s="264"/>
      <c r="BN75" s="264"/>
      <c r="BO75" s="264"/>
      <c r="BP75" s="264"/>
      <c r="BQ75" s="261">
        <v>69</v>
      </c>
      <c r="BR75" s="266"/>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5"/>
    </row>
    <row r="76" spans="1:131" s="246" customFormat="1" ht="26.25" customHeight="1" x14ac:dyDescent="0.15">
      <c r="A76" s="260">
        <v>9</v>
      </c>
      <c r="B76" s="1029"/>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4"/>
      <c r="BF76" s="264"/>
      <c r="BG76" s="264"/>
      <c r="BH76" s="264"/>
      <c r="BI76" s="264"/>
      <c r="BJ76" s="264"/>
      <c r="BK76" s="264"/>
      <c r="BL76" s="264"/>
      <c r="BM76" s="264"/>
      <c r="BN76" s="264"/>
      <c r="BO76" s="264"/>
      <c r="BP76" s="264"/>
      <c r="BQ76" s="261">
        <v>70</v>
      </c>
      <c r="BR76" s="266"/>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5"/>
    </row>
    <row r="77" spans="1:131" s="246" customFormat="1" ht="26.25" customHeight="1" x14ac:dyDescent="0.15">
      <c r="A77" s="260">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4"/>
      <c r="BF77" s="264"/>
      <c r="BG77" s="264"/>
      <c r="BH77" s="264"/>
      <c r="BI77" s="264"/>
      <c r="BJ77" s="264"/>
      <c r="BK77" s="264"/>
      <c r="BL77" s="264"/>
      <c r="BM77" s="264"/>
      <c r="BN77" s="264"/>
      <c r="BO77" s="264"/>
      <c r="BP77" s="264"/>
      <c r="BQ77" s="261">
        <v>71</v>
      </c>
      <c r="BR77" s="266"/>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5"/>
    </row>
    <row r="78" spans="1:131" s="246" customFormat="1" ht="26.25" customHeight="1" x14ac:dyDescent="0.15">
      <c r="A78" s="260">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4"/>
      <c r="BF78" s="264"/>
      <c r="BG78" s="264"/>
      <c r="BH78" s="264"/>
      <c r="BI78" s="264"/>
      <c r="BJ78" s="267"/>
      <c r="BK78" s="267"/>
      <c r="BL78" s="267"/>
      <c r="BM78" s="267"/>
      <c r="BN78" s="267"/>
      <c r="BO78" s="264"/>
      <c r="BP78" s="264"/>
      <c r="BQ78" s="261">
        <v>72</v>
      </c>
      <c r="BR78" s="266"/>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5"/>
    </row>
    <row r="79" spans="1:131" s="246" customFormat="1" ht="26.25" customHeight="1" x14ac:dyDescent="0.15">
      <c r="A79" s="260">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4"/>
      <c r="BF79" s="264"/>
      <c r="BG79" s="264"/>
      <c r="BH79" s="264"/>
      <c r="BI79" s="264"/>
      <c r="BJ79" s="267"/>
      <c r="BK79" s="267"/>
      <c r="BL79" s="267"/>
      <c r="BM79" s="267"/>
      <c r="BN79" s="267"/>
      <c r="BO79" s="264"/>
      <c r="BP79" s="264"/>
      <c r="BQ79" s="261">
        <v>73</v>
      </c>
      <c r="BR79" s="266"/>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5"/>
    </row>
    <row r="80" spans="1:131" s="246" customFormat="1" ht="26.25" customHeight="1" x14ac:dyDescent="0.15">
      <c r="A80" s="260">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4"/>
      <c r="BF80" s="264"/>
      <c r="BG80" s="264"/>
      <c r="BH80" s="264"/>
      <c r="BI80" s="264"/>
      <c r="BJ80" s="264"/>
      <c r="BK80" s="264"/>
      <c r="BL80" s="264"/>
      <c r="BM80" s="264"/>
      <c r="BN80" s="264"/>
      <c r="BO80" s="264"/>
      <c r="BP80" s="264"/>
      <c r="BQ80" s="261">
        <v>74</v>
      </c>
      <c r="BR80" s="266"/>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5"/>
    </row>
    <row r="81" spans="1:131" s="246" customFormat="1" ht="26.25" customHeight="1" x14ac:dyDescent="0.15">
      <c r="A81" s="260">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4"/>
      <c r="BF81" s="264"/>
      <c r="BG81" s="264"/>
      <c r="BH81" s="264"/>
      <c r="BI81" s="264"/>
      <c r="BJ81" s="264"/>
      <c r="BK81" s="264"/>
      <c r="BL81" s="264"/>
      <c r="BM81" s="264"/>
      <c r="BN81" s="264"/>
      <c r="BO81" s="264"/>
      <c r="BP81" s="264"/>
      <c r="BQ81" s="261">
        <v>75</v>
      </c>
      <c r="BR81" s="266"/>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5"/>
    </row>
    <row r="82" spans="1:131" s="246" customFormat="1" ht="26.25" customHeight="1" x14ac:dyDescent="0.15">
      <c r="A82" s="260">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4"/>
      <c r="BF82" s="264"/>
      <c r="BG82" s="264"/>
      <c r="BH82" s="264"/>
      <c r="BI82" s="264"/>
      <c r="BJ82" s="264"/>
      <c r="BK82" s="264"/>
      <c r="BL82" s="264"/>
      <c r="BM82" s="264"/>
      <c r="BN82" s="264"/>
      <c r="BO82" s="264"/>
      <c r="BP82" s="264"/>
      <c r="BQ82" s="261">
        <v>76</v>
      </c>
      <c r="BR82" s="266"/>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5"/>
    </row>
    <row r="83" spans="1:131" s="246" customFormat="1" ht="26.25" customHeight="1" x14ac:dyDescent="0.15">
      <c r="A83" s="260">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4"/>
      <c r="BF83" s="264"/>
      <c r="BG83" s="264"/>
      <c r="BH83" s="264"/>
      <c r="BI83" s="264"/>
      <c r="BJ83" s="264"/>
      <c r="BK83" s="264"/>
      <c r="BL83" s="264"/>
      <c r="BM83" s="264"/>
      <c r="BN83" s="264"/>
      <c r="BO83" s="264"/>
      <c r="BP83" s="264"/>
      <c r="BQ83" s="261">
        <v>77</v>
      </c>
      <c r="BR83" s="266"/>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5"/>
    </row>
    <row r="84" spans="1:131" s="246" customFormat="1" ht="26.25" customHeight="1" x14ac:dyDescent="0.15">
      <c r="A84" s="260">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4"/>
      <c r="BF84" s="264"/>
      <c r="BG84" s="264"/>
      <c r="BH84" s="264"/>
      <c r="BI84" s="264"/>
      <c r="BJ84" s="264"/>
      <c r="BK84" s="264"/>
      <c r="BL84" s="264"/>
      <c r="BM84" s="264"/>
      <c r="BN84" s="264"/>
      <c r="BO84" s="264"/>
      <c r="BP84" s="264"/>
      <c r="BQ84" s="261">
        <v>78</v>
      </c>
      <c r="BR84" s="266"/>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5"/>
    </row>
    <row r="85" spans="1:131" s="246" customFormat="1" ht="26.25" customHeight="1" x14ac:dyDescent="0.15">
      <c r="A85" s="260">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4"/>
      <c r="BF85" s="264"/>
      <c r="BG85" s="264"/>
      <c r="BH85" s="264"/>
      <c r="BI85" s="264"/>
      <c r="BJ85" s="264"/>
      <c r="BK85" s="264"/>
      <c r="BL85" s="264"/>
      <c r="BM85" s="264"/>
      <c r="BN85" s="264"/>
      <c r="BO85" s="264"/>
      <c r="BP85" s="264"/>
      <c r="BQ85" s="261">
        <v>79</v>
      </c>
      <c r="BR85" s="266"/>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5"/>
    </row>
    <row r="86" spans="1:131" s="246" customFormat="1" ht="26.25" customHeight="1" x14ac:dyDescent="0.15">
      <c r="A86" s="260">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4"/>
      <c r="BF86" s="264"/>
      <c r="BG86" s="264"/>
      <c r="BH86" s="264"/>
      <c r="BI86" s="264"/>
      <c r="BJ86" s="264"/>
      <c r="BK86" s="264"/>
      <c r="BL86" s="264"/>
      <c r="BM86" s="264"/>
      <c r="BN86" s="264"/>
      <c r="BO86" s="264"/>
      <c r="BP86" s="264"/>
      <c r="BQ86" s="261">
        <v>80</v>
      </c>
      <c r="BR86" s="266"/>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5"/>
    </row>
    <row r="87" spans="1:131" s="246" customFormat="1" ht="26.25" customHeight="1" x14ac:dyDescent="0.15">
      <c r="A87" s="268">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4"/>
      <c r="BF87" s="264"/>
      <c r="BG87" s="264"/>
      <c r="BH87" s="264"/>
      <c r="BI87" s="264"/>
      <c r="BJ87" s="264"/>
      <c r="BK87" s="264"/>
      <c r="BL87" s="264"/>
      <c r="BM87" s="264"/>
      <c r="BN87" s="264"/>
      <c r="BO87" s="264"/>
      <c r="BP87" s="264"/>
      <c r="BQ87" s="261">
        <v>81</v>
      </c>
      <c r="BR87" s="266"/>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5"/>
    </row>
    <row r="88" spans="1:131" s="246" customFormat="1" ht="26.25" customHeight="1" thickBot="1" x14ac:dyDescent="0.2">
      <c r="A88" s="263" t="s">
        <v>391</v>
      </c>
      <c r="B88" s="999" t="s">
        <v>428</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7919</v>
      </c>
      <c r="AG88" s="1014"/>
      <c r="AH88" s="1014"/>
      <c r="AI88" s="1014"/>
      <c r="AJ88" s="1014"/>
      <c r="AK88" s="1018"/>
      <c r="AL88" s="1018"/>
      <c r="AM88" s="1018"/>
      <c r="AN88" s="1018"/>
      <c r="AO88" s="1018"/>
      <c r="AP88" s="1014">
        <v>853</v>
      </c>
      <c r="AQ88" s="1014"/>
      <c r="AR88" s="1014"/>
      <c r="AS88" s="1014"/>
      <c r="AT88" s="1014"/>
      <c r="AU88" s="1014">
        <v>339</v>
      </c>
      <c r="AV88" s="1014"/>
      <c r="AW88" s="1014"/>
      <c r="AX88" s="1014"/>
      <c r="AY88" s="1014"/>
      <c r="AZ88" s="1015"/>
      <c r="BA88" s="1015"/>
      <c r="BB88" s="1015"/>
      <c r="BC88" s="1015"/>
      <c r="BD88" s="1016"/>
      <c r="BE88" s="264"/>
      <c r="BF88" s="264"/>
      <c r="BG88" s="264"/>
      <c r="BH88" s="264"/>
      <c r="BI88" s="264"/>
      <c r="BJ88" s="264"/>
      <c r="BK88" s="264"/>
      <c r="BL88" s="264"/>
      <c r="BM88" s="264"/>
      <c r="BN88" s="264"/>
      <c r="BO88" s="264"/>
      <c r="BP88" s="264"/>
      <c r="BQ88" s="261">
        <v>82</v>
      </c>
      <c r="BR88" s="266"/>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5"/>
    </row>
    <row r="89" spans="1:131" s="246" customFormat="1" ht="26.25" hidden="1" customHeight="1" x14ac:dyDescent="0.15">
      <c r="A89" s="269"/>
      <c r="B89" s="270"/>
      <c r="C89" s="270"/>
      <c r="D89" s="270"/>
      <c r="E89" s="270"/>
      <c r="F89" s="270"/>
      <c r="G89" s="270"/>
      <c r="H89" s="270"/>
      <c r="I89" s="270"/>
      <c r="J89" s="270"/>
      <c r="K89" s="270"/>
      <c r="L89" s="270"/>
      <c r="M89" s="270"/>
      <c r="N89" s="270"/>
      <c r="O89" s="270"/>
      <c r="P89" s="270"/>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2"/>
      <c r="BA89" s="272"/>
      <c r="BB89" s="272"/>
      <c r="BC89" s="272"/>
      <c r="BD89" s="272"/>
      <c r="BE89" s="264"/>
      <c r="BF89" s="264"/>
      <c r="BG89" s="264"/>
      <c r="BH89" s="264"/>
      <c r="BI89" s="264"/>
      <c r="BJ89" s="264"/>
      <c r="BK89" s="264"/>
      <c r="BL89" s="264"/>
      <c r="BM89" s="264"/>
      <c r="BN89" s="264"/>
      <c r="BO89" s="264"/>
      <c r="BP89" s="264"/>
      <c r="BQ89" s="261">
        <v>83</v>
      </c>
      <c r="BR89" s="266"/>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5"/>
    </row>
    <row r="90" spans="1:131" s="246" customFormat="1" ht="26.25" hidden="1" customHeight="1" x14ac:dyDescent="0.15">
      <c r="A90" s="269"/>
      <c r="B90" s="270"/>
      <c r="C90" s="270"/>
      <c r="D90" s="270"/>
      <c r="E90" s="270"/>
      <c r="F90" s="270"/>
      <c r="G90" s="270"/>
      <c r="H90" s="270"/>
      <c r="I90" s="270"/>
      <c r="J90" s="270"/>
      <c r="K90" s="270"/>
      <c r="L90" s="270"/>
      <c r="M90" s="270"/>
      <c r="N90" s="270"/>
      <c r="O90" s="270"/>
      <c r="P90" s="270"/>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1"/>
      <c r="AS90" s="271"/>
      <c r="AT90" s="271"/>
      <c r="AU90" s="271"/>
      <c r="AV90" s="271"/>
      <c r="AW90" s="271"/>
      <c r="AX90" s="271"/>
      <c r="AY90" s="271"/>
      <c r="AZ90" s="272"/>
      <c r="BA90" s="272"/>
      <c r="BB90" s="272"/>
      <c r="BC90" s="272"/>
      <c r="BD90" s="272"/>
      <c r="BE90" s="264"/>
      <c r="BF90" s="264"/>
      <c r="BG90" s="264"/>
      <c r="BH90" s="264"/>
      <c r="BI90" s="264"/>
      <c r="BJ90" s="264"/>
      <c r="BK90" s="264"/>
      <c r="BL90" s="264"/>
      <c r="BM90" s="264"/>
      <c r="BN90" s="264"/>
      <c r="BO90" s="264"/>
      <c r="BP90" s="264"/>
      <c r="BQ90" s="261">
        <v>84</v>
      </c>
      <c r="BR90" s="266"/>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5"/>
    </row>
    <row r="91" spans="1:131" s="246" customFormat="1" ht="26.25" hidden="1" customHeight="1" x14ac:dyDescent="0.15">
      <c r="A91" s="269"/>
      <c r="B91" s="270"/>
      <c r="C91" s="270"/>
      <c r="D91" s="270"/>
      <c r="E91" s="270"/>
      <c r="F91" s="270"/>
      <c r="G91" s="270"/>
      <c r="H91" s="270"/>
      <c r="I91" s="270"/>
      <c r="J91" s="270"/>
      <c r="K91" s="270"/>
      <c r="L91" s="270"/>
      <c r="M91" s="270"/>
      <c r="N91" s="270"/>
      <c r="O91" s="270"/>
      <c r="P91" s="270"/>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c r="AP91" s="271"/>
      <c r="AQ91" s="271"/>
      <c r="AR91" s="271"/>
      <c r="AS91" s="271"/>
      <c r="AT91" s="271"/>
      <c r="AU91" s="271"/>
      <c r="AV91" s="271"/>
      <c r="AW91" s="271"/>
      <c r="AX91" s="271"/>
      <c r="AY91" s="271"/>
      <c r="AZ91" s="272"/>
      <c r="BA91" s="272"/>
      <c r="BB91" s="272"/>
      <c r="BC91" s="272"/>
      <c r="BD91" s="272"/>
      <c r="BE91" s="264"/>
      <c r="BF91" s="264"/>
      <c r="BG91" s="264"/>
      <c r="BH91" s="264"/>
      <c r="BI91" s="264"/>
      <c r="BJ91" s="264"/>
      <c r="BK91" s="264"/>
      <c r="BL91" s="264"/>
      <c r="BM91" s="264"/>
      <c r="BN91" s="264"/>
      <c r="BO91" s="264"/>
      <c r="BP91" s="264"/>
      <c r="BQ91" s="261">
        <v>85</v>
      </c>
      <c r="BR91" s="266"/>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5"/>
    </row>
    <row r="92" spans="1:131" s="246" customFormat="1" ht="26.25" hidden="1" customHeight="1" x14ac:dyDescent="0.15">
      <c r="A92" s="269"/>
      <c r="B92" s="270"/>
      <c r="C92" s="270"/>
      <c r="D92" s="270"/>
      <c r="E92" s="270"/>
      <c r="F92" s="270"/>
      <c r="G92" s="270"/>
      <c r="H92" s="270"/>
      <c r="I92" s="270"/>
      <c r="J92" s="270"/>
      <c r="K92" s="270"/>
      <c r="L92" s="270"/>
      <c r="M92" s="270"/>
      <c r="N92" s="270"/>
      <c r="O92" s="270"/>
      <c r="P92" s="270"/>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c r="AP92" s="271"/>
      <c r="AQ92" s="271"/>
      <c r="AR92" s="271"/>
      <c r="AS92" s="271"/>
      <c r="AT92" s="271"/>
      <c r="AU92" s="271"/>
      <c r="AV92" s="271"/>
      <c r="AW92" s="271"/>
      <c r="AX92" s="271"/>
      <c r="AY92" s="271"/>
      <c r="AZ92" s="272"/>
      <c r="BA92" s="272"/>
      <c r="BB92" s="272"/>
      <c r="BC92" s="272"/>
      <c r="BD92" s="272"/>
      <c r="BE92" s="264"/>
      <c r="BF92" s="264"/>
      <c r="BG92" s="264"/>
      <c r="BH92" s="264"/>
      <c r="BI92" s="264"/>
      <c r="BJ92" s="264"/>
      <c r="BK92" s="264"/>
      <c r="BL92" s="264"/>
      <c r="BM92" s="264"/>
      <c r="BN92" s="264"/>
      <c r="BO92" s="264"/>
      <c r="BP92" s="264"/>
      <c r="BQ92" s="261">
        <v>86</v>
      </c>
      <c r="BR92" s="266"/>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5"/>
    </row>
    <row r="93" spans="1:131" s="246" customFormat="1" ht="26.25" hidden="1" customHeight="1" x14ac:dyDescent="0.15">
      <c r="A93" s="269"/>
      <c r="B93" s="270"/>
      <c r="C93" s="270"/>
      <c r="D93" s="270"/>
      <c r="E93" s="270"/>
      <c r="F93" s="270"/>
      <c r="G93" s="270"/>
      <c r="H93" s="270"/>
      <c r="I93" s="270"/>
      <c r="J93" s="270"/>
      <c r="K93" s="270"/>
      <c r="L93" s="270"/>
      <c r="M93" s="270"/>
      <c r="N93" s="270"/>
      <c r="O93" s="270"/>
      <c r="P93" s="270"/>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2"/>
      <c r="BA93" s="272"/>
      <c r="BB93" s="272"/>
      <c r="BC93" s="272"/>
      <c r="BD93" s="272"/>
      <c r="BE93" s="264"/>
      <c r="BF93" s="264"/>
      <c r="BG93" s="264"/>
      <c r="BH93" s="264"/>
      <c r="BI93" s="264"/>
      <c r="BJ93" s="264"/>
      <c r="BK93" s="264"/>
      <c r="BL93" s="264"/>
      <c r="BM93" s="264"/>
      <c r="BN93" s="264"/>
      <c r="BO93" s="264"/>
      <c r="BP93" s="264"/>
      <c r="BQ93" s="261">
        <v>87</v>
      </c>
      <c r="BR93" s="266"/>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5"/>
    </row>
    <row r="94" spans="1:131" s="246" customFormat="1" ht="26.25" hidden="1" customHeight="1" x14ac:dyDescent="0.15">
      <c r="A94" s="269"/>
      <c r="B94" s="270"/>
      <c r="C94" s="270"/>
      <c r="D94" s="270"/>
      <c r="E94" s="270"/>
      <c r="F94" s="270"/>
      <c r="G94" s="270"/>
      <c r="H94" s="270"/>
      <c r="I94" s="270"/>
      <c r="J94" s="270"/>
      <c r="K94" s="270"/>
      <c r="L94" s="270"/>
      <c r="M94" s="270"/>
      <c r="N94" s="270"/>
      <c r="O94" s="270"/>
      <c r="P94" s="270"/>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271"/>
      <c r="AV94" s="271"/>
      <c r="AW94" s="271"/>
      <c r="AX94" s="271"/>
      <c r="AY94" s="271"/>
      <c r="AZ94" s="272"/>
      <c r="BA94" s="272"/>
      <c r="BB94" s="272"/>
      <c r="BC94" s="272"/>
      <c r="BD94" s="272"/>
      <c r="BE94" s="264"/>
      <c r="BF94" s="264"/>
      <c r="BG94" s="264"/>
      <c r="BH94" s="264"/>
      <c r="BI94" s="264"/>
      <c r="BJ94" s="264"/>
      <c r="BK94" s="264"/>
      <c r="BL94" s="264"/>
      <c r="BM94" s="264"/>
      <c r="BN94" s="264"/>
      <c r="BO94" s="264"/>
      <c r="BP94" s="264"/>
      <c r="BQ94" s="261">
        <v>88</v>
      </c>
      <c r="BR94" s="266"/>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5"/>
    </row>
    <row r="95" spans="1:131" s="246" customFormat="1" ht="26.25" hidden="1" customHeight="1" x14ac:dyDescent="0.15">
      <c r="A95" s="269"/>
      <c r="B95" s="270"/>
      <c r="C95" s="270"/>
      <c r="D95" s="270"/>
      <c r="E95" s="270"/>
      <c r="F95" s="270"/>
      <c r="G95" s="270"/>
      <c r="H95" s="270"/>
      <c r="I95" s="270"/>
      <c r="J95" s="270"/>
      <c r="K95" s="270"/>
      <c r="L95" s="270"/>
      <c r="M95" s="270"/>
      <c r="N95" s="270"/>
      <c r="O95" s="270"/>
      <c r="P95" s="270"/>
      <c r="Q95" s="271"/>
      <c r="R95" s="271"/>
      <c r="S95" s="271"/>
      <c r="T95" s="271"/>
      <c r="U95" s="271"/>
      <c r="V95" s="271"/>
      <c r="W95" s="271"/>
      <c r="X95" s="271"/>
      <c r="Y95" s="271"/>
      <c r="Z95" s="271"/>
      <c r="AA95" s="271"/>
      <c r="AB95" s="271"/>
      <c r="AC95" s="271"/>
      <c r="AD95" s="271"/>
      <c r="AE95" s="271"/>
      <c r="AF95" s="271"/>
      <c r="AG95" s="271"/>
      <c r="AH95" s="271"/>
      <c r="AI95" s="271"/>
      <c r="AJ95" s="271"/>
      <c r="AK95" s="271"/>
      <c r="AL95" s="271"/>
      <c r="AM95" s="271"/>
      <c r="AN95" s="271"/>
      <c r="AO95" s="271"/>
      <c r="AP95" s="271"/>
      <c r="AQ95" s="271"/>
      <c r="AR95" s="271"/>
      <c r="AS95" s="271"/>
      <c r="AT95" s="271"/>
      <c r="AU95" s="271"/>
      <c r="AV95" s="271"/>
      <c r="AW95" s="271"/>
      <c r="AX95" s="271"/>
      <c r="AY95" s="271"/>
      <c r="AZ95" s="272"/>
      <c r="BA95" s="272"/>
      <c r="BB95" s="272"/>
      <c r="BC95" s="272"/>
      <c r="BD95" s="272"/>
      <c r="BE95" s="264"/>
      <c r="BF95" s="264"/>
      <c r="BG95" s="264"/>
      <c r="BH95" s="264"/>
      <c r="BI95" s="264"/>
      <c r="BJ95" s="264"/>
      <c r="BK95" s="264"/>
      <c r="BL95" s="264"/>
      <c r="BM95" s="264"/>
      <c r="BN95" s="264"/>
      <c r="BO95" s="264"/>
      <c r="BP95" s="264"/>
      <c r="BQ95" s="261">
        <v>89</v>
      </c>
      <c r="BR95" s="266"/>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5"/>
    </row>
    <row r="96" spans="1:131" s="246" customFormat="1" ht="26.25" hidden="1" customHeight="1" x14ac:dyDescent="0.15">
      <c r="A96" s="269"/>
      <c r="B96" s="270"/>
      <c r="C96" s="270"/>
      <c r="D96" s="270"/>
      <c r="E96" s="270"/>
      <c r="F96" s="270"/>
      <c r="G96" s="270"/>
      <c r="H96" s="270"/>
      <c r="I96" s="270"/>
      <c r="J96" s="270"/>
      <c r="K96" s="270"/>
      <c r="L96" s="270"/>
      <c r="M96" s="270"/>
      <c r="N96" s="270"/>
      <c r="O96" s="270"/>
      <c r="P96" s="270"/>
      <c r="Q96" s="271"/>
      <c r="R96" s="271"/>
      <c r="S96" s="271"/>
      <c r="T96" s="271"/>
      <c r="U96" s="271"/>
      <c r="V96" s="271"/>
      <c r="W96" s="271"/>
      <c r="X96" s="271"/>
      <c r="Y96" s="271"/>
      <c r="Z96" s="271"/>
      <c r="AA96" s="271"/>
      <c r="AB96" s="271"/>
      <c r="AC96" s="271"/>
      <c r="AD96" s="271"/>
      <c r="AE96" s="271"/>
      <c r="AF96" s="271"/>
      <c r="AG96" s="271"/>
      <c r="AH96" s="271"/>
      <c r="AI96" s="271"/>
      <c r="AJ96" s="271"/>
      <c r="AK96" s="271"/>
      <c r="AL96" s="271"/>
      <c r="AM96" s="271"/>
      <c r="AN96" s="271"/>
      <c r="AO96" s="271"/>
      <c r="AP96" s="271"/>
      <c r="AQ96" s="271"/>
      <c r="AR96" s="271"/>
      <c r="AS96" s="271"/>
      <c r="AT96" s="271"/>
      <c r="AU96" s="271"/>
      <c r="AV96" s="271"/>
      <c r="AW96" s="271"/>
      <c r="AX96" s="271"/>
      <c r="AY96" s="271"/>
      <c r="AZ96" s="272"/>
      <c r="BA96" s="272"/>
      <c r="BB96" s="272"/>
      <c r="BC96" s="272"/>
      <c r="BD96" s="272"/>
      <c r="BE96" s="264"/>
      <c r="BF96" s="264"/>
      <c r="BG96" s="264"/>
      <c r="BH96" s="264"/>
      <c r="BI96" s="264"/>
      <c r="BJ96" s="264"/>
      <c r="BK96" s="264"/>
      <c r="BL96" s="264"/>
      <c r="BM96" s="264"/>
      <c r="BN96" s="264"/>
      <c r="BO96" s="264"/>
      <c r="BP96" s="264"/>
      <c r="BQ96" s="261">
        <v>90</v>
      </c>
      <c r="BR96" s="266"/>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5"/>
    </row>
    <row r="97" spans="1:131" s="246" customFormat="1" ht="26.25" hidden="1" customHeight="1" x14ac:dyDescent="0.15">
      <c r="A97" s="269"/>
      <c r="B97" s="270"/>
      <c r="C97" s="270"/>
      <c r="D97" s="270"/>
      <c r="E97" s="270"/>
      <c r="F97" s="270"/>
      <c r="G97" s="270"/>
      <c r="H97" s="270"/>
      <c r="I97" s="270"/>
      <c r="J97" s="270"/>
      <c r="K97" s="270"/>
      <c r="L97" s="270"/>
      <c r="M97" s="270"/>
      <c r="N97" s="270"/>
      <c r="O97" s="270"/>
      <c r="P97" s="270"/>
      <c r="Q97" s="271"/>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1"/>
      <c r="AO97" s="271"/>
      <c r="AP97" s="271"/>
      <c r="AQ97" s="271"/>
      <c r="AR97" s="271"/>
      <c r="AS97" s="271"/>
      <c r="AT97" s="271"/>
      <c r="AU97" s="271"/>
      <c r="AV97" s="271"/>
      <c r="AW97" s="271"/>
      <c r="AX97" s="271"/>
      <c r="AY97" s="271"/>
      <c r="AZ97" s="272"/>
      <c r="BA97" s="272"/>
      <c r="BB97" s="272"/>
      <c r="BC97" s="272"/>
      <c r="BD97" s="272"/>
      <c r="BE97" s="264"/>
      <c r="BF97" s="264"/>
      <c r="BG97" s="264"/>
      <c r="BH97" s="264"/>
      <c r="BI97" s="264"/>
      <c r="BJ97" s="264"/>
      <c r="BK97" s="264"/>
      <c r="BL97" s="264"/>
      <c r="BM97" s="264"/>
      <c r="BN97" s="264"/>
      <c r="BO97" s="264"/>
      <c r="BP97" s="264"/>
      <c r="BQ97" s="261">
        <v>91</v>
      </c>
      <c r="BR97" s="266"/>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5"/>
    </row>
    <row r="98" spans="1:131" s="246" customFormat="1" ht="26.25" hidden="1" customHeight="1" x14ac:dyDescent="0.15">
      <c r="A98" s="269"/>
      <c r="B98" s="270"/>
      <c r="C98" s="270"/>
      <c r="D98" s="270"/>
      <c r="E98" s="270"/>
      <c r="F98" s="270"/>
      <c r="G98" s="270"/>
      <c r="H98" s="270"/>
      <c r="I98" s="270"/>
      <c r="J98" s="270"/>
      <c r="K98" s="270"/>
      <c r="L98" s="270"/>
      <c r="M98" s="270"/>
      <c r="N98" s="270"/>
      <c r="O98" s="270"/>
      <c r="P98" s="270"/>
      <c r="Q98" s="271"/>
      <c r="R98" s="271"/>
      <c r="S98" s="271"/>
      <c r="T98" s="271"/>
      <c r="U98" s="271"/>
      <c r="V98" s="271"/>
      <c r="W98" s="271"/>
      <c r="X98" s="271"/>
      <c r="Y98" s="271"/>
      <c r="Z98" s="271"/>
      <c r="AA98" s="271"/>
      <c r="AB98" s="271"/>
      <c r="AC98" s="271"/>
      <c r="AD98" s="271"/>
      <c r="AE98" s="271"/>
      <c r="AF98" s="271"/>
      <c r="AG98" s="271"/>
      <c r="AH98" s="271"/>
      <c r="AI98" s="271"/>
      <c r="AJ98" s="271"/>
      <c r="AK98" s="271"/>
      <c r="AL98" s="271"/>
      <c r="AM98" s="271"/>
      <c r="AN98" s="271"/>
      <c r="AO98" s="271"/>
      <c r="AP98" s="271"/>
      <c r="AQ98" s="271"/>
      <c r="AR98" s="271"/>
      <c r="AS98" s="271"/>
      <c r="AT98" s="271"/>
      <c r="AU98" s="271"/>
      <c r="AV98" s="271"/>
      <c r="AW98" s="271"/>
      <c r="AX98" s="271"/>
      <c r="AY98" s="271"/>
      <c r="AZ98" s="272"/>
      <c r="BA98" s="272"/>
      <c r="BB98" s="272"/>
      <c r="BC98" s="272"/>
      <c r="BD98" s="272"/>
      <c r="BE98" s="264"/>
      <c r="BF98" s="264"/>
      <c r="BG98" s="264"/>
      <c r="BH98" s="264"/>
      <c r="BI98" s="264"/>
      <c r="BJ98" s="264"/>
      <c r="BK98" s="264"/>
      <c r="BL98" s="264"/>
      <c r="BM98" s="264"/>
      <c r="BN98" s="264"/>
      <c r="BO98" s="264"/>
      <c r="BP98" s="264"/>
      <c r="BQ98" s="261">
        <v>92</v>
      </c>
      <c r="BR98" s="266"/>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5"/>
    </row>
    <row r="99" spans="1:131" s="246" customFormat="1" ht="26.25" hidden="1" customHeight="1" x14ac:dyDescent="0.15">
      <c r="A99" s="269"/>
      <c r="B99" s="270"/>
      <c r="C99" s="270"/>
      <c r="D99" s="270"/>
      <c r="E99" s="270"/>
      <c r="F99" s="270"/>
      <c r="G99" s="270"/>
      <c r="H99" s="270"/>
      <c r="I99" s="270"/>
      <c r="J99" s="270"/>
      <c r="K99" s="270"/>
      <c r="L99" s="270"/>
      <c r="M99" s="270"/>
      <c r="N99" s="270"/>
      <c r="O99" s="270"/>
      <c r="P99" s="270"/>
      <c r="Q99" s="271"/>
      <c r="R99" s="271"/>
      <c r="S99" s="271"/>
      <c r="T99" s="271"/>
      <c r="U99" s="271"/>
      <c r="V99" s="271"/>
      <c r="W99" s="271"/>
      <c r="X99" s="271"/>
      <c r="Y99" s="271"/>
      <c r="Z99" s="271"/>
      <c r="AA99" s="271"/>
      <c r="AB99" s="271"/>
      <c r="AC99" s="271"/>
      <c r="AD99" s="271"/>
      <c r="AE99" s="271"/>
      <c r="AF99" s="271"/>
      <c r="AG99" s="271"/>
      <c r="AH99" s="271"/>
      <c r="AI99" s="271"/>
      <c r="AJ99" s="271"/>
      <c r="AK99" s="271"/>
      <c r="AL99" s="271"/>
      <c r="AM99" s="271"/>
      <c r="AN99" s="271"/>
      <c r="AO99" s="271"/>
      <c r="AP99" s="271"/>
      <c r="AQ99" s="271"/>
      <c r="AR99" s="271"/>
      <c r="AS99" s="271"/>
      <c r="AT99" s="271"/>
      <c r="AU99" s="271"/>
      <c r="AV99" s="271"/>
      <c r="AW99" s="271"/>
      <c r="AX99" s="271"/>
      <c r="AY99" s="271"/>
      <c r="AZ99" s="272"/>
      <c r="BA99" s="272"/>
      <c r="BB99" s="272"/>
      <c r="BC99" s="272"/>
      <c r="BD99" s="272"/>
      <c r="BE99" s="264"/>
      <c r="BF99" s="264"/>
      <c r="BG99" s="264"/>
      <c r="BH99" s="264"/>
      <c r="BI99" s="264"/>
      <c r="BJ99" s="264"/>
      <c r="BK99" s="264"/>
      <c r="BL99" s="264"/>
      <c r="BM99" s="264"/>
      <c r="BN99" s="264"/>
      <c r="BO99" s="264"/>
      <c r="BP99" s="264"/>
      <c r="BQ99" s="261">
        <v>93</v>
      </c>
      <c r="BR99" s="266"/>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5"/>
    </row>
    <row r="100" spans="1:131" s="246" customFormat="1" ht="26.25" hidden="1" customHeight="1" x14ac:dyDescent="0.15">
      <c r="A100" s="269"/>
      <c r="B100" s="270"/>
      <c r="C100" s="270"/>
      <c r="D100" s="270"/>
      <c r="E100" s="270"/>
      <c r="F100" s="270"/>
      <c r="G100" s="270"/>
      <c r="H100" s="270"/>
      <c r="I100" s="270"/>
      <c r="J100" s="270"/>
      <c r="K100" s="270"/>
      <c r="L100" s="270"/>
      <c r="M100" s="270"/>
      <c r="N100" s="270"/>
      <c r="O100" s="270"/>
      <c r="P100" s="270"/>
      <c r="Q100" s="271"/>
      <c r="R100" s="271"/>
      <c r="S100" s="271"/>
      <c r="T100" s="271"/>
      <c r="U100" s="271"/>
      <c r="V100" s="271"/>
      <c r="W100" s="271"/>
      <c r="X100" s="271"/>
      <c r="Y100" s="271"/>
      <c r="Z100" s="271"/>
      <c r="AA100" s="271"/>
      <c r="AB100" s="271"/>
      <c r="AC100" s="271"/>
      <c r="AD100" s="271"/>
      <c r="AE100" s="271"/>
      <c r="AF100" s="271"/>
      <c r="AG100" s="271"/>
      <c r="AH100" s="271"/>
      <c r="AI100" s="271"/>
      <c r="AJ100" s="271"/>
      <c r="AK100" s="271"/>
      <c r="AL100" s="271"/>
      <c r="AM100" s="271"/>
      <c r="AN100" s="271"/>
      <c r="AO100" s="271"/>
      <c r="AP100" s="271"/>
      <c r="AQ100" s="271"/>
      <c r="AR100" s="271"/>
      <c r="AS100" s="271"/>
      <c r="AT100" s="271"/>
      <c r="AU100" s="271"/>
      <c r="AV100" s="271"/>
      <c r="AW100" s="271"/>
      <c r="AX100" s="271"/>
      <c r="AY100" s="271"/>
      <c r="AZ100" s="272"/>
      <c r="BA100" s="272"/>
      <c r="BB100" s="272"/>
      <c r="BC100" s="272"/>
      <c r="BD100" s="272"/>
      <c r="BE100" s="264"/>
      <c r="BF100" s="264"/>
      <c r="BG100" s="264"/>
      <c r="BH100" s="264"/>
      <c r="BI100" s="264"/>
      <c r="BJ100" s="264"/>
      <c r="BK100" s="264"/>
      <c r="BL100" s="264"/>
      <c r="BM100" s="264"/>
      <c r="BN100" s="264"/>
      <c r="BO100" s="264"/>
      <c r="BP100" s="264"/>
      <c r="BQ100" s="261">
        <v>94</v>
      </c>
      <c r="BR100" s="266"/>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5"/>
    </row>
    <row r="101" spans="1:131" s="246" customFormat="1" ht="26.25" hidden="1" customHeight="1" x14ac:dyDescent="0.15">
      <c r="A101" s="269"/>
      <c r="B101" s="270"/>
      <c r="C101" s="270"/>
      <c r="D101" s="270"/>
      <c r="E101" s="270"/>
      <c r="F101" s="270"/>
      <c r="G101" s="270"/>
      <c r="H101" s="270"/>
      <c r="I101" s="270"/>
      <c r="J101" s="270"/>
      <c r="K101" s="270"/>
      <c r="L101" s="270"/>
      <c r="M101" s="270"/>
      <c r="N101" s="270"/>
      <c r="O101" s="270"/>
      <c r="P101" s="270"/>
      <c r="Q101" s="271"/>
      <c r="R101" s="271"/>
      <c r="S101" s="271"/>
      <c r="T101" s="271"/>
      <c r="U101" s="271"/>
      <c r="V101" s="271"/>
      <c r="W101" s="271"/>
      <c r="X101" s="271"/>
      <c r="Y101" s="271"/>
      <c r="Z101" s="271"/>
      <c r="AA101" s="271"/>
      <c r="AB101" s="271"/>
      <c r="AC101" s="271"/>
      <c r="AD101" s="271"/>
      <c r="AE101" s="271"/>
      <c r="AF101" s="271"/>
      <c r="AG101" s="271"/>
      <c r="AH101" s="271"/>
      <c r="AI101" s="271"/>
      <c r="AJ101" s="271"/>
      <c r="AK101" s="271"/>
      <c r="AL101" s="271"/>
      <c r="AM101" s="271"/>
      <c r="AN101" s="271"/>
      <c r="AO101" s="271"/>
      <c r="AP101" s="271"/>
      <c r="AQ101" s="271"/>
      <c r="AR101" s="271"/>
      <c r="AS101" s="271"/>
      <c r="AT101" s="271"/>
      <c r="AU101" s="271"/>
      <c r="AV101" s="271"/>
      <c r="AW101" s="271"/>
      <c r="AX101" s="271"/>
      <c r="AY101" s="271"/>
      <c r="AZ101" s="272"/>
      <c r="BA101" s="272"/>
      <c r="BB101" s="272"/>
      <c r="BC101" s="272"/>
      <c r="BD101" s="272"/>
      <c r="BE101" s="264"/>
      <c r="BF101" s="264"/>
      <c r="BG101" s="264"/>
      <c r="BH101" s="264"/>
      <c r="BI101" s="264"/>
      <c r="BJ101" s="264"/>
      <c r="BK101" s="264"/>
      <c r="BL101" s="264"/>
      <c r="BM101" s="264"/>
      <c r="BN101" s="264"/>
      <c r="BO101" s="264"/>
      <c r="BP101" s="264"/>
      <c r="BQ101" s="261">
        <v>95</v>
      </c>
      <c r="BR101" s="266"/>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5"/>
    </row>
    <row r="102" spans="1:131" s="246" customFormat="1" ht="26.25" customHeight="1" thickBot="1" x14ac:dyDescent="0.2">
      <c r="A102" s="269"/>
      <c r="B102" s="270"/>
      <c r="C102" s="270"/>
      <c r="D102" s="270"/>
      <c r="E102" s="270"/>
      <c r="F102" s="270"/>
      <c r="G102" s="270"/>
      <c r="H102" s="270"/>
      <c r="I102" s="270"/>
      <c r="J102" s="270"/>
      <c r="K102" s="270"/>
      <c r="L102" s="270"/>
      <c r="M102" s="270"/>
      <c r="N102" s="270"/>
      <c r="O102" s="270"/>
      <c r="P102" s="270"/>
      <c r="Q102" s="271"/>
      <c r="R102" s="271"/>
      <c r="S102" s="271"/>
      <c r="T102" s="271"/>
      <c r="U102" s="271"/>
      <c r="V102" s="271"/>
      <c r="W102" s="271"/>
      <c r="X102" s="271"/>
      <c r="Y102" s="271"/>
      <c r="Z102" s="271"/>
      <c r="AA102" s="271"/>
      <c r="AB102" s="271"/>
      <c r="AC102" s="271"/>
      <c r="AD102" s="271"/>
      <c r="AE102" s="271"/>
      <c r="AF102" s="271"/>
      <c r="AG102" s="271"/>
      <c r="AH102" s="271"/>
      <c r="AI102" s="271"/>
      <c r="AJ102" s="271"/>
      <c r="AK102" s="271"/>
      <c r="AL102" s="271"/>
      <c r="AM102" s="271"/>
      <c r="AN102" s="271"/>
      <c r="AO102" s="271"/>
      <c r="AP102" s="271"/>
      <c r="AQ102" s="271"/>
      <c r="AR102" s="271"/>
      <c r="AS102" s="271"/>
      <c r="AT102" s="271"/>
      <c r="AU102" s="271"/>
      <c r="AV102" s="271"/>
      <c r="AW102" s="271"/>
      <c r="AX102" s="271"/>
      <c r="AY102" s="271"/>
      <c r="AZ102" s="272"/>
      <c r="BA102" s="272"/>
      <c r="BB102" s="272"/>
      <c r="BC102" s="272"/>
      <c r="BD102" s="272"/>
      <c r="BE102" s="264"/>
      <c r="BF102" s="264"/>
      <c r="BG102" s="264"/>
      <c r="BH102" s="264"/>
      <c r="BI102" s="264"/>
      <c r="BJ102" s="264"/>
      <c r="BK102" s="264"/>
      <c r="BL102" s="264"/>
      <c r="BM102" s="264"/>
      <c r="BN102" s="264"/>
      <c r="BO102" s="264"/>
      <c r="BP102" s="264"/>
      <c r="BQ102" s="263" t="s">
        <v>391</v>
      </c>
      <c r="BR102" s="999" t="s">
        <v>429</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v>336</v>
      </c>
      <c r="CS102" s="1006"/>
      <c r="CT102" s="1006"/>
      <c r="CU102" s="1006"/>
      <c r="CV102" s="1007"/>
      <c r="CW102" s="1005" t="s">
        <v>519</v>
      </c>
      <c r="CX102" s="1006"/>
      <c r="CY102" s="1006"/>
      <c r="CZ102" s="1006"/>
      <c r="DA102" s="1007"/>
      <c r="DB102" s="1005" t="s">
        <v>519</v>
      </c>
      <c r="DC102" s="1006"/>
      <c r="DD102" s="1006"/>
      <c r="DE102" s="1006"/>
      <c r="DF102" s="1007"/>
      <c r="DG102" s="1005" t="s">
        <v>519</v>
      </c>
      <c r="DH102" s="1006"/>
      <c r="DI102" s="1006"/>
      <c r="DJ102" s="1006"/>
      <c r="DK102" s="1007"/>
      <c r="DL102" s="1005" t="s">
        <v>519</v>
      </c>
      <c r="DM102" s="1006"/>
      <c r="DN102" s="1006"/>
      <c r="DO102" s="1006"/>
      <c r="DP102" s="1007"/>
      <c r="DQ102" s="1005" t="s">
        <v>519</v>
      </c>
      <c r="DR102" s="1006"/>
      <c r="DS102" s="1006"/>
      <c r="DT102" s="1006"/>
      <c r="DU102" s="1007"/>
      <c r="DV102" s="988"/>
      <c r="DW102" s="989"/>
      <c r="DX102" s="989"/>
      <c r="DY102" s="989"/>
      <c r="DZ102" s="990"/>
      <c r="EA102" s="245"/>
    </row>
    <row r="103" spans="1:131" s="246" customFormat="1" ht="26.25" customHeight="1" x14ac:dyDescent="0.15">
      <c r="A103" s="269"/>
      <c r="B103" s="270"/>
      <c r="C103" s="270"/>
      <c r="D103" s="270"/>
      <c r="E103" s="270"/>
      <c r="F103" s="270"/>
      <c r="G103" s="270"/>
      <c r="H103" s="270"/>
      <c r="I103" s="270"/>
      <c r="J103" s="270"/>
      <c r="K103" s="270"/>
      <c r="L103" s="270"/>
      <c r="M103" s="270"/>
      <c r="N103" s="270"/>
      <c r="O103" s="270"/>
      <c r="P103" s="270"/>
      <c r="Q103" s="271"/>
      <c r="R103" s="271"/>
      <c r="S103" s="271"/>
      <c r="T103" s="271"/>
      <c r="U103" s="271"/>
      <c r="V103" s="271"/>
      <c r="W103" s="271"/>
      <c r="X103" s="271"/>
      <c r="Y103" s="271"/>
      <c r="Z103" s="271"/>
      <c r="AA103" s="271"/>
      <c r="AB103" s="271"/>
      <c r="AC103" s="271"/>
      <c r="AD103" s="271"/>
      <c r="AE103" s="271"/>
      <c r="AF103" s="271"/>
      <c r="AG103" s="271"/>
      <c r="AH103" s="271"/>
      <c r="AI103" s="271"/>
      <c r="AJ103" s="271"/>
      <c r="AK103" s="271"/>
      <c r="AL103" s="271"/>
      <c r="AM103" s="271"/>
      <c r="AN103" s="271"/>
      <c r="AO103" s="271"/>
      <c r="AP103" s="271"/>
      <c r="AQ103" s="271"/>
      <c r="AR103" s="271"/>
      <c r="AS103" s="271"/>
      <c r="AT103" s="271"/>
      <c r="AU103" s="271"/>
      <c r="AV103" s="271"/>
      <c r="AW103" s="271"/>
      <c r="AX103" s="271"/>
      <c r="AY103" s="271"/>
      <c r="AZ103" s="272"/>
      <c r="BA103" s="272"/>
      <c r="BB103" s="272"/>
      <c r="BC103" s="272"/>
      <c r="BD103" s="272"/>
      <c r="BE103" s="264"/>
      <c r="BF103" s="264"/>
      <c r="BG103" s="264"/>
      <c r="BH103" s="264"/>
      <c r="BI103" s="264"/>
      <c r="BJ103" s="264"/>
      <c r="BK103" s="264"/>
      <c r="BL103" s="264"/>
      <c r="BM103" s="264"/>
      <c r="BN103" s="264"/>
      <c r="BO103" s="264"/>
      <c r="BP103" s="264"/>
      <c r="BQ103" s="991" t="s">
        <v>430</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5"/>
    </row>
    <row r="104" spans="1:131" s="246" customFormat="1" ht="26.25" customHeight="1" x14ac:dyDescent="0.15">
      <c r="A104" s="269"/>
      <c r="B104" s="270"/>
      <c r="C104" s="270"/>
      <c r="D104" s="270"/>
      <c r="E104" s="270"/>
      <c r="F104" s="270"/>
      <c r="G104" s="270"/>
      <c r="H104" s="270"/>
      <c r="I104" s="270"/>
      <c r="J104" s="270"/>
      <c r="K104" s="270"/>
      <c r="L104" s="270"/>
      <c r="M104" s="270"/>
      <c r="N104" s="270"/>
      <c r="O104" s="270"/>
      <c r="P104" s="270"/>
      <c r="Q104" s="271"/>
      <c r="R104" s="271"/>
      <c r="S104" s="271"/>
      <c r="T104" s="271"/>
      <c r="U104" s="271"/>
      <c r="V104" s="271"/>
      <c r="W104" s="271"/>
      <c r="X104" s="271"/>
      <c r="Y104" s="271"/>
      <c r="Z104" s="271"/>
      <c r="AA104" s="271"/>
      <c r="AB104" s="271"/>
      <c r="AC104" s="271"/>
      <c r="AD104" s="271"/>
      <c r="AE104" s="271"/>
      <c r="AF104" s="271"/>
      <c r="AG104" s="271"/>
      <c r="AH104" s="271"/>
      <c r="AI104" s="271"/>
      <c r="AJ104" s="271"/>
      <c r="AK104" s="271"/>
      <c r="AL104" s="271"/>
      <c r="AM104" s="271"/>
      <c r="AN104" s="271"/>
      <c r="AO104" s="271"/>
      <c r="AP104" s="271"/>
      <c r="AQ104" s="271"/>
      <c r="AR104" s="271"/>
      <c r="AS104" s="271"/>
      <c r="AT104" s="271"/>
      <c r="AU104" s="271"/>
      <c r="AV104" s="271"/>
      <c r="AW104" s="271"/>
      <c r="AX104" s="271"/>
      <c r="AY104" s="271"/>
      <c r="AZ104" s="272"/>
      <c r="BA104" s="272"/>
      <c r="BB104" s="272"/>
      <c r="BC104" s="272"/>
      <c r="BD104" s="272"/>
      <c r="BE104" s="264"/>
      <c r="BF104" s="264"/>
      <c r="BG104" s="264"/>
      <c r="BH104" s="264"/>
      <c r="BI104" s="264"/>
      <c r="BJ104" s="264"/>
      <c r="BK104" s="264"/>
      <c r="BL104" s="264"/>
      <c r="BM104" s="264"/>
      <c r="BN104" s="264"/>
      <c r="BO104" s="264"/>
      <c r="BP104" s="264"/>
      <c r="BQ104" s="992" t="s">
        <v>431</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5"/>
    </row>
    <row r="105" spans="1:131" s="246" customFormat="1" ht="11.25" customHeight="1" x14ac:dyDescent="0.15">
      <c r="A105" s="264"/>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4"/>
      <c r="AK105" s="264"/>
      <c r="AL105" s="264"/>
      <c r="AM105" s="264"/>
      <c r="AN105" s="264"/>
      <c r="AO105" s="264"/>
      <c r="AP105" s="264"/>
      <c r="AQ105" s="264"/>
      <c r="AR105" s="264"/>
      <c r="AS105" s="264"/>
      <c r="AT105" s="264"/>
      <c r="AU105" s="264"/>
      <c r="AV105" s="264"/>
      <c r="AW105" s="264"/>
      <c r="AX105" s="264"/>
      <c r="AY105" s="264"/>
      <c r="AZ105" s="264"/>
      <c r="BA105" s="264"/>
      <c r="BB105" s="264"/>
      <c r="BC105" s="264"/>
      <c r="BD105" s="264"/>
      <c r="BE105" s="264"/>
      <c r="BF105" s="264"/>
      <c r="BG105" s="264"/>
      <c r="BH105" s="264"/>
      <c r="BI105" s="264"/>
      <c r="BJ105" s="264"/>
      <c r="BK105" s="264"/>
      <c r="BL105" s="264"/>
      <c r="BM105" s="264"/>
      <c r="BN105" s="264"/>
      <c r="BO105" s="264"/>
      <c r="BP105" s="264"/>
      <c r="BQ105" s="267"/>
      <c r="BR105" s="267"/>
      <c r="BS105" s="267"/>
      <c r="BT105" s="267"/>
      <c r="BU105" s="267"/>
      <c r="BV105" s="267"/>
      <c r="BW105" s="267"/>
      <c r="BX105" s="267"/>
      <c r="BY105" s="267"/>
      <c r="BZ105" s="267"/>
      <c r="CA105" s="267"/>
      <c r="CB105" s="267"/>
      <c r="CC105" s="267"/>
      <c r="CD105" s="267"/>
      <c r="CE105" s="267"/>
      <c r="CF105" s="267"/>
      <c r="CG105" s="267"/>
      <c r="CH105" s="267"/>
      <c r="CI105" s="267"/>
      <c r="CJ105" s="267"/>
      <c r="CK105" s="267"/>
      <c r="CL105" s="267"/>
      <c r="CM105" s="267"/>
      <c r="CN105" s="267"/>
      <c r="CO105" s="267"/>
      <c r="CP105" s="267"/>
      <c r="CQ105" s="267"/>
      <c r="CR105" s="267"/>
      <c r="CS105" s="267"/>
      <c r="CT105" s="267"/>
      <c r="CU105" s="267"/>
      <c r="CV105" s="267"/>
      <c r="CW105" s="267"/>
      <c r="CX105" s="267"/>
      <c r="CY105" s="267"/>
      <c r="CZ105" s="267"/>
      <c r="DA105" s="267"/>
      <c r="DB105" s="267"/>
      <c r="DC105" s="267"/>
      <c r="DD105" s="267"/>
      <c r="DE105" s="267"/>
      <c r="DF105" s="267"/>
      <c r="DG105" s="267"/>
      <c r="DH105" s="267"/>
      <c r="DI105" s="267"/>
      <c r="DJ105" s="267"/>
      <c r="DK105" s="267"/>
      <c r="DL105" s="267"/>
      <c r="DM105" s="267"/>
      <c r="DN105" s="267"/>
      <c r="DO105" s="267"/>
      <c r="DP105" s="267"/>
      <c r="DQ105" s="267"/>
      <c r="DR105" s="267"/>
      <c r="DS105" s="267"/>
      <c r="DT105" s="267"/>
      <c r="DU105" s="267"/>
      <c r="DV105" s="267"/>
      <c r="DW105" s="267"/>
      <c r="DX105" s="267"/>
      <c r="DY105" s="267"/>
      <c r="DZ105" s="267"/>
      <c r="EA105" s="245"/>
    </row>
    <row r="106" spans="1:131" s="246" customFormat="1" ht="11.25" customHeight="1" x14ac:dyDescent="0.15">
      <c r="A106" s="273"/>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3"/>
      <c r="AW106" s="273"/>
      <c r="AX106" s="273"/>
      <c r="AY106" s="273"/>
      <c r="AZ106" s="273"/>
      <c r="BA106" s="273"/>
      <c r="BB106" s="273"/>
      <c r="BC106" s="273"/>
      <c r="BD106" s="273"/>
      <c r="BE106" s="273"/>
      <c r="BF106" s="273"/>
      <c r="BG106" s="273"/>
      <c r="BH106" s="273"/>
      <c r="BI106" s="273"/>
      <c r="BJ106" s="273"/>
      <c r="BK106" s="273"/>
      <c r="BL106" s="273"/>
      <c r="BM106" s="273"/>
      <c r="BN106" s="273"/>
      <c r="BO106" s="273"/>
      <c r="BP106" s="273"/>
      <c r="BQ106" s="267"/>
      <c r="BR106" s="267"/>
      <c r="BS106" s="267"/>
      <c r="BT106" s="267"/>
      <c r="BU106" s="267"/>
      <c r="BV106" s="267"/>
      <c r="BW106" s="267"/>
      <c r="BX106" s="267"/>
      <c r="BY106" s="267"/>
      <c r="BZ106" s="267"/>
      <c r="CA106" s="267"/>
      <c r="CB106" s="267"/>
      <c r="CC106" s="267"/>
      <c r="CD106" s="267"/>
      <c r="CE106" s="267"/>
      <c r="CF106" s="267"/>
      <c r="CG106" s="267"/>
      <c r="CH106" s="267"/>
      <c r="CI106" s="267"/>
      <c r="CJ106" s="267"/>
      <c r="CK106" s="267"/>
      <c r="CL106" s="267"/>
      <c r="CM106" s="267"/>
      <c r="CN106" s="267"/>
      <c r="CO106" s="267"/>
      <c r="CP106" s="267"/>
      <c r="CQ106" s="267"/>
      <c r="CR106" s="267"/>
      <c r="CS106" s="267"/>
      <c r="CT106" s="267"/>
      <c r="CU106" s="267"/>
      <c r="CV106" s="267"/>
      <c r="CW106" s="267"/>
      <c r="CX106" s="267"/>
      <c r="CY106" s="267"/>
      <c r="CZ106" s="267"/>
      <c r="DA106" s="267"/>
      <c r="DB106" s="267"/>
      <c r="DC106" s="267"/>
      <c r="DD106" s="267"/>
      <c r="DE106" s="267"/>
      <c r="DF106" s="267"/>
      <c r="DG106" s="267"/>
      <c r="DH106" s="267"/>
      <c r="DI106" s="267"/>
      <c r="DJ106" s="267"/>
      <c r="DK106" s="267"/>
      <c r="DL106" s="267"/>
      <c r="DM106" s="267"/>
      <c r="DN106" s="267"/>
      <c r="DO106" s="267"/>
      <c r="DP106" s="267"/>
      <c r="DQ106" s="267"/>
      <c r="DR106" s="267"/>
      <c r="DS106" s="267"/>
      <c r="DT106" s="267"/>
      <c r="DU106" s="267"/>
      <c r="DV106" s="267"/>
      <c r="DW106" s="267"/>
      <c r="DX106" s="267"/>
      <c r="DY106" s="267"/>
      <c r="DZ106" s="267"/>
      <c r="EA106" s="245"/>
    </row>
    <row r="107" spans="1:131" s="245" customFormat="1" ht="26.25" customHeight="1" thickBot="1" x14ac:dyDescent="0.2">
      <c r="A107" s="274" t="s">
        <v>432</v>
      </c>
      <c r="B107" s="275"/>
      <c r="C107" s="275"/>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75"/>
      <c r="AG107" s="275"/>
      <c r="AH107" s="275"/>
      <c r="AI107" s="275"/>
      <c r="AJ107" s="275"/>
      <c r="AK107" s="275"/>
      <c r="AL107" s="275"/>
      <c r="AM107" s="275"/>
      <c r="AN107" s="275"/>
      <c r="AO107" s="275"/>
      <c r="AP107" s="275"/>
      <c r="AQ107" s="275"/>
      <c r="AR107" s="275"/>
      <c r="AS107" s="275"/>
      <c r="AT107" s="275"/>
      <c r="AU107" s="274" t="s">
        <v>433</v>
      </c>
      <c r="AV107" s="275"/>
      <c r="AW107" s="275"/>
      <c r="AX107" s="275"/>
      <c r="AY107" s="275"/>
      <c r="AZ107" s="275"/>
      <c r="BA107" s="275"/>
      <c r="BB107" s="275"/>
      <c r="BC107" s="275"/>
      <c r="BD107" s="275"/>
      <c r="BE107" s="275"/>
      <c r="BF107" s="275"/>
      <c r="BG107" s="275"/>
      <c r="BH107" s="275"/>
      <c r="BI107" s="275"/>
      <c r="BJ107" s="275"/>
      <c r="BK107" s="275"/>
      <c r="BL107" s="275"/>
      <c r="BM107" s="275"/>
      <c r="BN107" s="275"/>
      <c r="BO107" s="275"/>
      <c r="BP107" s="275"/>
      <c r="BQ107" s="275"/>
      <c r="BR107" s="275"/>
      <c r="BS107" s="275"/>
      <c r="BT107" s="275"/>
      <c r="BU107" s="275"/>
      <c r="BV107" s="275"/>
      <c r="BW107" s="275"/>
      <c r="BX107" s="275"/>
      <c r="BY107" s="275"/>
      <c r="BZ107" s="275"/>
      <c r="CA107" s="275"/>
      <c r="CB107" s="275"/>
      <c r="CC107" s="275"/>
      <c r="CD107" s="275"/>
      <c r="CE107" s="275"/>
      <c r="CF107" s="275"/>
      <c r="CG107" s="275"/>
      <c r="CH107" s="275"/>
      <c r="CI107" s="275"/>
      <c r="CJ107" s="275"/>
      <c r="CK107" s="275"/>
      <c r="CL107" s="275"/>
      <c r="CM107" s="275"/>
      <c r="CN107" s="275"/>
      <c r="CO107" s="275"/>
      <c r="CP107" s="275"/>
      <c r="CQ107" s="275"/>
      <c r="CR107" s="275"/>
      <c r="CS107" s="275"/>
      <c r="CT107" s="275"/>
      <c r="CU107" s="275"/>
      <c r="CV107" s="275"/>
      <c r="CW107" s="275"/>
      <c r="CX107" s="275"/>
      <c r="CY107" s="275"/>
      <c r="CZ107" s="275"/>
      <c r="DA107" s="275"/>
      <c r="DB107" s="275"/>
      <c r="DC107" s="275"/>
      <c r="DD107" s="275"/>
      <c r="DE107" s="275"/>
      <c r="DF107" s="275"/>
      <c r="DG107" s="275"/>
      <c r="DH107" s="275"/>
      <c r="DI107" s="275"/>
      <c r="DJ107" s="275"/>
      <c r="DK107" s="275"/>
      <c r="DL107" s="275"/>
      <c r="DM107" s="275"/>
      <c r="DN107" s="275"/>
      <c r="DO107" s="275"/>
      <c r="DP107" s="275"/>
      <c r="DQ107" s="275"/>
      <c r="DR107" s="275"/>
      <c r="DS107" s="275"/>
      <c r="DT107" s="275"/>
      <c r="DU107" s="275"/>
      <c r="DV107" s="275"/>
      <c r="DW107" s="275"/>
      <c r="DX107" s="275"/>
      <c r="DY107" s="275"/>
      <c r="DZ107" s="275"/>
    </row>
    <row r="108" spans="1:131" s="245" customFormat="1" ht="26.25" customHeight="1" x14ac:dyDescent="0.15">
      <c r="A108" s="993" t="s">
        <v>434</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435</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5" customFormat="1" ht="26.25" customHeight="1" x14ac:dyDescent="0.15">
      <c r="A109" s="948" t="s">
        <v>436</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437</v>
      </c>
      <c r="AB109" s="949"/>
      <c r="AC109" s="949"/>
      <c r="AD109" s="949"/>
      <c r="AE109" s="950"/>
      <c r="AF109" s="951" t="s">
        <v>305</v>
      </c>
      <c r="AG109" s="949"/>
      <c r="AH109" s="949"/>
      <c r="AI109" s="949"/>
      <c r="AJ109" s="950"/>
      <c r="AK109" s="951" t="s">
        <v>304</v>
      </c>
      <c r="AL109" s="949"/>
      <c r="AM109" s="949"/>
      <c r="AN109" s="949"/>
      <c r="AO109" s="950"/>
      <c r="AP109" s="951" t="s">
        <v>438</v>
      </c>
      <c r="AQ109" s="949"/>
      <c r="AR109" s="949"/>
      <c r="AS109" s="949"/>
      <c r="AT109" s="980"/>
      <c r="AU109" s="948" t="s">
        <v>436</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437</v>
      </c>
      <c r="BR109" s="949"/>
      <c r="BS109" s="949"/>
      <c r="BT109" s="949"/>
      <c r="BU109" s="950"/>
      <c r="BV109" s="951" t="s">
        <v>305</v>
      </c>
      <c r="BW109" s="949"/>
      <c r="BX109" s="949"/>
      <c r="BY109" s="949"/>
      <c r="BZ109" s="950"/>
      <c r="CA109" s="951" t="s">
        <v>304</v>
      </c>
      <c r="CB109" s="949"/>
      <c r="CC109" s="949"/>
      <c r="CD109" s="949"/>
      <c r="CE109" s="950"/>
      <c r="CF109" s="987" t="s">
        <v>438</v>
      </c>
      <c r="CG109" s="987"/>
      <c r="CH109" s="987"/>
      <c r="CI109" s="987"/>
      <c r="CJ109" s="987"/>
      <c r="CK109" s="951" t="s">
        <v>439</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437</v>
      </c>
      <c r="DH109" s="949"/>
      <c r="DI109" s="949"/>
      <c r="DJ109" s="949"/>
      <c r="DK109" s="950"/>
      <c r="DL109" s="951" t="s">
        <v>305</v>
      </c>
      <c r="DM109" s="949"/>
      <c r="DN109" s="949"/>
      <c r="DO109" s="949"/>
      <c r="DP109" s="950"/>
      <c r="DQ109" s="951" t="s">
        <v>304</v>
      </c>
      <c r="DR109" s="949"/>
      <c r="DS109" s="949"/>
      <c r="DT109" s="949"/>
      <c r="DU109" s="950"/>
      <c r="DV109" s="951" t="s">
        <v>438</v>
      </c>
      <c r="DW109" s="949"/>
      <c r="DX109" s="949"/>
      <c r="DY109" s="949"/>
      <c r="DZ109" s="980"/>
    </row>
    <row r="110" spans="1:131" s="245" customFormat="1" ht="26.25" customHeight="1" x14ac:dyDescent="0.15">
      <c r="A110" s="851" t="s">
        <v>440</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2219034</v>
      </c>
      <c r="AB110" s="942"/>
      <c r="AC110" s="942"/>
      <c r="AD110" s="942"/>
      <c r="AE110" s="943"/>
      <c r="AF110" s="944">
        <v>2033333</v>
      </c>
      <c r="AG110" s="942"/>
      <c r="AH110" s="942"/>
      <c r="AI110" s="942"/>
      <c r="AJ110" s="943"/>
      <c r="AK110" s="944">
        <v>1894654</v>
      </c>
      <c r="AL110" s="942"/>
      <c r="AM110" s="942"/>
      <c r="AN110" s="942"/>
      <c r="AO110" s="943"/>
      <c r="AP110" s="945">
        <v>18.8</v>
      </c>
      <c r="AQ110" s="946"/>
      <c r="AR110" s="946"/>
      <c r="AS110" s="946"/>
      <c r="AT110" s="947"/>
      <c r="AU110" s="981" t="s">
        <v>73</v>
      </c>
      <c r="AV110" s="982"/>
      <c r="AW110" s="982"/>
      <c r="AX110" s="982"/>
      <c r="AY110" s="982"/>
      <c r="AZ110" s="907" t="s">
        <v>441</v>
      </c>
      <c r="BA110" s="852"/>
      <c r="BB110" s="852"/>
      <c r="BC110" s="852"/>
      <c r="BD110" s="852"/>
      <c r="BE110" s="852"/>
      <c r="BF110" s="852"/>
      <c r="BG110" s="852"/>
      <c r="BH110" s="852"/>
      <c r="BI110" s="852"/>
      <c r="BJ110" s="852"/>
      <c r="BK110" s="852"/>
      <c r="BL110" s="852"/>
      <c r="BM110" s="852"/>
      <c r="BN110" s="852"/>
      <c r="BO110" s="852"/>
      <c r="BP110" s="853"/>
      <c r="BQ110" s="908">
        <v>19534217</v>
      </c>
      <c r="BR110" s="889"/>
      <c r="BS110" s="889"/>
      <c r="BT110" s="889"/>
      <c r="BU110" s="889"/>
      <c r="BV110" s="889">
        <v>18809047</v>
      </c>
      <c r="BW110" s="889"/>
      <c r="BX110" s="889"/>
      <c r="BY110" s="889"/>
      <c r="BZ110" s="889"/>
      <c r="CA110" s="889">
        <v>18584196</v>
      </c>
      <c r="CB110" s="889"/>
      <c r="CC110" s="889"/>
      <c r="CD110" s="889"/>
      <c r="CE110" s="889"/>
      <c r="CF110" s="913">
        <v>184.7</v>
      </c>
      <c r="CG110" s="914"/>
      <c r="CH110" s="914"/>
      <c r="CI110" s="914"/>
      <c r="CJ110" s="914"/>
      <c r="CK110" s="977" t="s">
        <v>442</v>
      </c>
      <c r="CL110" s="863"/>
      <c r="CM110" s="938" t="s">
        <v>443</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387</v>
      </c>
      <c r="DH110" s="889"/>
      <c r="DI110" s="889"/>
      <c r="DJ110" s="889"/>
      <c r="DK110" s="889"/>
      <c r="DL110" s="889" t="s">
        <v>126</v>
      </c>
      <c r="DM110" s="889"/>
      <c r="DN110" s="889"/>
      <c r="DO110" s="889"/>
      <c r="DP110" s="889"/>
      <c r="DQ110" s="889" t="s">
        <v>387</v>
      </c>
      <c r="DR110" s="889"/>
      <c r="DS110" s="889"/>
      <c r="DT110" s="889"/>
      <c r="DU110" s="889"/>
      <c r="DV110" s="890" t="s">
        <v>387</v>
      </c>
      <c r="DW110" s="890"/>
      <c r="DX110" s="890"/>
      <c r="DY110" s="890"/>
      <c r="DZ110" s="891"/>
    </row>
    <row r="111" spans="1:131" s="245" customFormat="1" ht="26.25" customHeight="1" x14ac:dyDescent="0.15">
      <c r="A111" s="818" t="s">
        <v>444</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387</v>
      </c>
      <c r="AB111" s="970"/>
      <c r="AC111" s="970"/>
      <c r="AD111" s="970"/>
      <c r="AE111" s="971"/>
      <c r="AF111" s="972" t="s">
        <v>126</v>
      </c>
      <c r="AG111" s="970"/>
      <c r="AH111" s="970"/>
      <c r="AI111" s="970"/>
      <c r="AJ111" s="971"/>
      <c r="AK111" s="972" t="s">
        <v>387</v>
      </c>
      <c r="AL111" s="970"/>
      <c r="AM111" s="970"/>
      <c r="AN111" s="970"/>
      <c r="AO111" s="971"/>
      <c r="AP111" s="973" t="s">
        <v>387</v>
      </c>
      <c r="AQ111" s="974"/>
      <c r="AR111" s="974"/>
      <c r="AS111" s="974"/>
      <c r="AT111" s="975"/>
      <c r="AU111" s="983"/>
      <c r="AV111" s="984"/>
      <c r="AW111" s="984"/>
      <c r="AX111" s="984"/>
      <c r="AY111" s="984"/>
      <c r="AZ111" s="859" t="s">
        <v>445</v>
      </c>
      <c r="BA111" s="794"/>
      <c r="BB111" s="794"/>
      <c r="BC111" s="794"/>
      <c r="BD111" s="794"/>
      <c r="BE111" s="794"/>
      <c r="BF111" s="794"/>
      <c r="BG111" s="794"/>
      <c r="BH111" s="794"/>
      <c r="BI111" s="794"/>
      <c r="BJ111" s="794"/>
      <c r="BK111" s="794"/>
      <c r="BL111" s="794"/>
      <c r="BM111" s="794"/>
      <c r="BN111" s="794"/>
      <c r="BO111" s="794"/>
      <c r="BP111" s="795"/>
      <c r="BQ111" s="860">
        <v>14928</v>
      </c>
      <c r="BR111" s="861"/>
      <c r="BS111" s="861"/>
      <c r="BT111" s="861"/>
      <c r="BU111" s="861"/>
      <c r="BV111" s="861">
        <v>8125</v>
      </c>
      <c r="BW111" s="861"/>
      <c r="BX111" s="861"/>
      <c r="BY111" s="861"/>
      <c r="BZ111" s="861"/>
      <c r="CA111" s="861">
        <v>2148</v>
      </c>
      <c r="CB111" s="861"/>
      <c r="CC111" s="861"/>
      <c r="CD111" s="861"/>
      <c r="CE111" s="861"/>
      <c r="CF111" s="922">
        <v>0</v>
      </c>
      <c r="CG111" s="923"/>
      <c r="CH111" s="923"/>
      <c r="CI111" s="923"/>
      <c r="CJ111" s="923"/>
      <c r="CK111" s="978"/>
      <c r="CL111" s="865"/>
      <c r="CM111" s="868" t="s">
        <v>446</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126</v>
      </c>
      <c r="DH111" s="861"/>
      <c r="DI111" s="861"/>
      <c r="DJ111" s="861"/>
      <c r="DK111" s="861"/>
      <c r="DL111" s="861" t="s">
        <v>126</v>
      </c>
      <c r="DM111" s="861"/>
      <c r="DN111" s="861"/>
      <c r="DO111" s="861"/>
      <c r="DP111" s="861"/>
      <c r="DQ111" s="861" t="s">
        <v>447</v>
      </c>
      <c r="DR111" s="861"/>
      <c r="DS111" s="861"/>
      <c r="DT111" s="861"/>
      <c r="DU111" s="861"/>
      <c r="DV111" s="838" t="s">
        <v>387</v>
      </c>
      <c r="DW111" s="838"/>
      <c r="DX111" s="838"/>
      <c r="DY111" s="838"/>
      <c r="DZ111" s="839"/>
    </row>
    <row r="112" spans="1:131" s="245" customFormat="1" ht="26.25" customHeight="1" x14ac:dyDescent="0.15">
      <c r="A112" s="963" t="s">
        <v>448</v>
      </c>
      <c r="B112" s="964"/>
      <c r="C112" s="794" t="s">
        <v>449</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387</v>
      </c>
      <c r="AB112" s="824"/>
      <c r="AC112" s="824"/>
      <c r="AD112" s="824"/>
      <c r="AE112" s="825"/>
      <c r="AF112" s="826" t="s">
        <v>387</v>
      </c>
      <c r="AG112" s="824"/>
      <c r="AH112" s="824"/>
      <c r="AI112" s="824"/>
      <c r="AJ112" s="825"/>
      <c r="AK112" s="826" t="s">
        <v>126</v>
      </c>
      <c r="AL112" s="824"/>
      <c r="AM112" s="824"/>
      <c r="AN112" s="824"/>
      <c r="AO112" s="825"/>
      <c r="AP112" s="871" t="s">
        <v>126</v>
      </c>
      <c r="AQ112" s="872"/>
      <c r="AR112" s="872"/>
      <c r="AS112" s="872"/>
      <c r="AT112" s="873"/>
      <c r="AU112" s="983"/>
      <c r="AV112" s="984"/>
      <c r="AW112" s="984"/>
      <c r="AX112" s="984"/>
      <c r="AY112" s="984"/>
      <c r="AZ112" s="859" t="s">
        <v>450</v>
      </c>
      <c r="BA112" s="794"/>
      <c r="BB112" s="794"/>
      <c r="BC112" s="794"/>
      <c r="BD112" s="794"/>
      <c r="BE112" s="794"/>
      <c r="BF112" s="794"/>
      <c r="BG112" s="794"/>
      <c r="BH112" s="794"/>
      <c r="BI112" s="794"/>
      <c r="BJ112" s="794"/>
      <c r="BK112" s="794"/>
      <c r="BL112" s="794"/>
      <c r="BM112" s="794"/>
      <c r="BN112" s="794"/>
      <c r="BO112" s="794"/>
      <c r="BP112" s="795"/>
      <c r="BQ112" s="860">
        <v>16645503</v>
      </c>
      <c r="BR112" s="861"/>
      <c r="BS112" s="861"/>
      <c r="BT112" s="861"/>
      <c r="BU112" s="861"/>
      <c r="BV112" s="861">
        <v>15575154</v>
      </c>
      <c r="BW112" s="861"/>
      <c r="BX112" s="861"/>
      <c r="BY112" s="861"/>
      <c r="BZ112" s="861"/>
      <c r="CA112" s="861">
        <v>14724369</v>
      </c>
      <c r="CB112" s="861"/>
      <c r="CC112" s="861"/>
      <c r="CD112" s="861"/>
      <c r="CE112" s="861"/>
      <c r="CF112" s="922">
        <v>146.30000000000001</v>
      </c>
      <c r="CG112" s="923"/>
      <c r="CH112" s="923"/>
      <c r="CI112" s="923"/>
      <c r="CJ112" s="923"/>
      <c r="CK112" s="978"/>
      <c r="CL112" s="865"/>
      <c r="CM112" s="868" t="s">
        <v>451</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447</v>
      </c>
      <c r="DH112" s="861"/>
      <c r="DI112" s="861"/>
      <c r="DJ112" s="861"/>
      <c r="DK112" s="861"/>
      <c r="DL112" s="861" t="s">
        <v>387</v>
      </c>
      <c r="DM112" s="861"/>
      <c r="DN112" s="861"/>
      <c r="DO112" s="861"/>
      <c r="DP112" s="861"/>
      <c r="DQ112" s="861" t="s">
        <v>387</v>
      </c>
      <c r="DR112" s="861"/>
      <c r="DS112" s="861"/>
      <c r="DT112" s="861"/>
      <c r="DU112" s="861"/>
      <c r="DV112" s="838" t="s">
        <v>126</v>
      </c>
      <c r="DW112" s="838"/>
      <c r="DX112" s="838"/>
      <c r="DY112" s="838"/>
      <c r="DZ112" s="839"/>
    </row>
    <row r="113" spans="1:130" s="245" customFormat="1" ht="26.25" customHeight="1" x14ac:dyDescent="0.15">
      <c r="A113" s="965"/>
      <c r="B113" s="966"/>
      <c r="C113" s="794" t="s">
        <v>452</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1088967</v>
      </c>
      <c r="AB113" s="970"/>
      <c r="AC113" s="970"/>
      <c r="AD113" s="970"/>
      <c r="AE113" s="971"/>
      <c r="AF113" s="972">
        <v>1231174</v>
      </c>
      <c r="AG113" s="970"/>
      <c r="AH113" s="970"/>
      <c r="AI113" s="970"/>
      <c r="AJ113" s="971"/>
      <c r="AK113" s="972">
        <v>1382572</v>
      </c>
      <c r="AL113" s="970"/>
      <c r="AM113" s="970"/>
      <c r="AN113" s="970"/>
      <c r="AO113" s="971"/>
      <c r="AP113" s="973">
        <v>13.7</v>
      </c>
      <c r="AQ113" s="974"/>
      <c r="AR113" s="974"/>
      <c r="AS113" s="974"/>
      <c r="AT113" s="975"/>
      <c r="AU113" s="983"/>
      <c r="AV113" s="984"/>
      <c r="AW113" s="984"/>
      <c r="AX113" s="984"/>
      <c r="AY113" s="984"/>
      <c r="AZ113" s="859" t="s">
        <v>453</v>
      </c>
      <c r="BA113" s="794"/>
      <c r="BB113" s="794"/>
      <c r="BC113" s="794"/>
      <c r="BD113" s="794"/>
      <c r="BE113" s="794"/>
      <c r="BF113" s="794"/>
      <c r="BG113" s="794"/>
      <c r="BH113" s="794"/>
      <c r="BI113" s="794"/>
      <c r="BJ113" s="794"/>
      <c r="BK113" s="794"/>
      <c r="BL113" s="794"/>
      <c r="BM113" s="794"/>
      <c r="BN113" s="794"/>
      <c r="BO113" s="794"/>
      <c r="BP113" s="795"/>
      <c r="BQ113" s="860">
        <v>125795</v>
      </c>
      <c r="BR113" s="861"/>
      <c r="BS113" s="861"/>
      <c r="BT113" s="861"/>
      <c r="BU113" s="861"/>
      <c r="BV113" s="861">
        <v>142197</v>
      </c>
      <c r="BW113" s="861"/>
      <c r="BX113" s="861"/>
      <c r="BY113" s="861"/>
      <c r="BZ113" s="861"/>
      <c r="CA113" s="861">
        <v>339295</v>
      </c>
      <c r="CB113" s="861"/>
      <c r="CC113" s="861"/>
      <c r="CD113" s="861"/>
      <c r="CE113" s="861"/>
      <c r="CF113" s="922">
        <v>3.4</v>
      </c>
      <c r="CG113" s="923"/>
      <c r="CH113" s="923"/>
      <c r="CI113" s="923"/>
      <c r="CJ113" s="923"/>
      <c r="CK113" s="978"/>
      <c r="CL113" s="865"/>
      <c r="CM113" s="868" t="s">
        <v>454</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387</v>
      </c>
      <c r="DH113" s="824"/>
      <c r="DI113" s="824"/>
      <c r="DJ113" s="824"/>
      <c r="DK113" s="825"/>
      <c r="DL113" s="826" t="s">
        <v>126</v>
      </c>
      <c r="DM113" s="824"/>
      <c r="DN113" s="824"/>
      <c r="DO113" s="824"/>
      <c r="DP113" s="825"/>
      <c r="DQ113" s="826" t="s">
        <v>126</v>
      </c>
      <c r="DR113" s="824"/>
      <c r="DS113" s="824"/>
      <c r="DT113" s="824"/>
      <c r="DU113" s="825"/>
      <c r="DV113" s="871" t="s">
        <v>387</v>
      </c>
      <c r="DW113" s="872"/>
      <c r="DX113" s="872"/>
      <c r="DY113" s="872"/>
      <c r="DZ113" s="873"/>
    </row>
    <row r="114" spans="1:130" s="245" customFormat="1" ht="26.25" customHeight="1" x14ac:dyDescent="0.15">
      <c r="A114" s="965"/>
      <c r="B114" s="966"/>
      <c r="C114" s="794" t="s">
        <v>455</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14101</v>
      </c>
      <c r="AB114" s="824"/>
      <c r="AC114" s="824"/>
      <c r="AD114" s="824"/>
      <c r="AE114" s="825"/>
      <c r="AF114" s="826">
        <v>18582</v>
      </c>
      <c r="AG114" s="824"/>
      <c r="AH114" s="824"/>
      <c r="AI114" s="824"/>
      <c r="AJ114" s="825"/>
      <c r="AK114" s="826">
        <v>31565</v>
      </c>
      <c r="AL114" s="824"/>
      <c r="AM114" s="824"/>
      <c r="AN114" s="824"/>
      <c r="AO114" s="825"/>
      <c r="AP114" s="871">
        <v>0.3</v>
      </c>
      <c r="AQ114" s="872"/>
      <c r="AR114" s="872"/>
      <c r="AS114" s="872"/>
      <c r="AT114" s="873"/>
      <c r="AU114" s="983"/>
      <c r="AV114" s="984"/>
      <c r="AW114" s="984"/>
      <c r="AX114" s="984"/>
      <c r="AY114" s="984"/>
      <c r="AZ114" s="859" t="s">
        <v>456</v>
      </c>
      <c r="BA114" s="794"/>
      <c r="BB114" s="794"/>
      <c r="BC114" s="794"/>
      <c r="BD114" s="794"/>
      <c r="BE114" s="794"/>
      <c r="BF114" s="794"/>
      <c r="BG114" s="794"/>
      <c r="BH114" s="794"/>
      <c r="BI114" s="794"/>
      <c r="BJ114" s="794"/>
      <c r="BK114" s="794"/>
      <c r="BL114" s="794"/>
      <c r="BM114" s="794"/>
      <c r="BN114" s="794"/>
      <c r="BO114" s="794"/>
      <c r="BP114" s="795"/>
      <c r="BQ114" s="860">
        <v>4106224</v>
      </c>
      <c r="BR114" s="861"/>
      <c r="BS114" s="861"/>
      <c r="BT114" s="861"/>
      <c r="BU114" s="861"/>
      <c r="BV114" s="861">
        <v>3800372</v>
      </c>
      <c r="BW114" s="861"/>
      <c r="BX114" s="861"/>
      <c r="BY114" s="861"/>
      <c r="BZ114" s="861"/>
      <c r="CA114" s="861">
        <v>3630117</v>
      </c>
      <c r="CB114" s="861"/>
      <c r="CC114" s="861"/>
      <c r="CD114" s="861"/>
      <c r="CE114" s="861"/>
      <c r="CF114" s="922">
        <v>36.1</v>
      </c>
      <c r="CG114" s="923"/>
      <c r="CH114" s="923"/>
      <c r="CI114" s="923"/>
      <c r="CJ114" s="923"/>
      <c r="CK114" s="978"/>
      <c r="CL114" s="865"/>
      <c r="CM114" s="868" t="s">
        <v>457</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126</v>
      </c>
      <c r="DH114" s="824"/>
      <c r="DI114" s="824"/>
      <c r="DJ114" s="824"/>
      <c r="DK114" s="825"/>
      <c r="DL114" s="826" t="s">
        <v>447</v>
      </c>
      <c r="DM114" s="824"/>
      <c r="DN114" s="824"/>
      <c r="DO114" s="824"/>
      <c r="DP114" s="825"/>
      <c r="DQ114" s="826" t="s">
        <v>387</v>
      </c>
      <c r="DR114" s="824"/>
      <c r="DS114" s="824"/>
      <c r="DT114" s="824"/>
      <c r="DU114" s="825"/>
      <c r="DV114" s="871" t="s">
        <v>126</v>
      </c>
      <c r="DW114" s="872"/>
      <c r="DX114" s="872"/>
      <c r="DY114" s="872"/>
      <c r="DZ114" s="873"/>
    </row>
    <row r="115" spans="1:130" s="245" customFormat="1" ht="26.25" customHeight="1" x14ac:dyDescent="0.15">
      <c r="A115" s="965"/>
      <c r="B115" s="966"/>
      <c r="C115" s="794" t="s">
        <v>458</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v>6853</v>
      </c>
      <c r="AB115" s="970"/>
      <c r="AC115" s="970"/>
      <c r="AD115" s="970"/>
      <c r="AE115" s="971"/>
      <c r="AF115" s="972">
        <v>6789</v>
      </c>
      <c r="AG115" s="970"/>
      <c r="AH115" s="970"/>
      <c r="AI115" s="970"/>
      <c r="AJ115" s="971"/>
      <c r="AK115" s="972">
        <v>5970</v>
      </c>
      <c r="AL115" s="970"/>
      <c r="AM115" s="970"/>
      <c r="AN115" s="970"/>
      <c r="AO115" s="971"/>
      <c r="AP115" s="973">
        <v>0.1</v>
      </c>
      <c r="AQ115" s="974"/>
      <c r="AR115" s="974"/>
      <c r="AS115" s="974"/>
      <c r="AT115" s="975"/>
      <c r="AU115" s="983"/>
      <c r="AV115" s="984"/>
      <c r="AW115" s="984"/>
      <c r="AX115" s="984"/>
      <c r="AY115" s="984"/>
      <c r="AZ115" s="859" t="s">
        <v>459</v>
      </c>
      <c r="BA115" s="794"/>
      <c r="BB115" s="794"/>
      <c r="BC115" s="794"/>
      <c r="BD115" s="794"/>
      <c r="BE115" s="794"/>
      <c r="BF115" s="794"/>
      <c r="BG115" s="794"/>
      <c r="BH115" s="794"/>
      <c r="BI115" s="794"/>
      <c r="BJ115" s="794"/>
      <c r="BK115" s="794"/>
      <c r="BL115" s="794"/>
      <c r="BM115" s="794"/>
      <c r="BN115" s="794"/>
      <c r="BO115" s="794"/>
      <c r="BP115" s="795"/>
      <c r="BQ115" s="860">
        <v>91605</v>
      </c>
      <c r="BR115" s="861"/>
      <c r="BS115" s="861"/>
      <c r="BT115" s="861"/>
      <c r="BU115" s="861"/>
      <c r="BV115" s="861">
        <v>31260</v>
      </c>
      <c r="BW115" s="861"/>
      <c r="BX115" s="861"/>
      <c r="BY115" s="861"/>
      <c r="BZ115" s="861"/>
      <c r="CA115" s="861">
        <v>189287</v>
      </c>
      <c r="CB115" s="861"/>
      <c r="CC115" s="861"/>
      <c r="CD115" s="861"/>
      <c r="CE115" s="861"/>
      <c r="CF115" s="922">
        <v>1.9</v>
      </c>
      <c r="CG115" s="923"/>
      <c r="CH115" s="923"/>
      <c r="CI115" s="923"/>
      <c r="CJ115" s="923"/>
      <c r="CK115" s="978"/>
      <c r="CL115" s="865"/>
      <c r="CM115" s="859" t="s">
        <v>460</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126</v>
      </c>
      <c r="DH115" s="824"/>
      <c r="DI115" s="824"/>
      <c r="DJ115" s="824"/>
      <c r="DK115" s="825"/>
      <c r="DL115" s="826" t="s">
        <v>387</v>
      </c>
      <c r="DM115" s="824"/>
      <c r="DN115" s="824"/>
      <c r="DO115" s="824"/>
      <c r="DP115" s="825"/>
      <c r="DQ115" s="826" t="s">
        <v>126</v>
      </c>
      <c r="DR115" s="824"/>
      <c r="DS115" s="824"/>
      <c r="DT115" s="824"/>
      <c r="DU115" s="825"/>
      <c r="DV115" s="871" t="s">
        <v>126</v>
      </c>
      <c r="DW115" s="872"/>
      <c r="DX115" s="872"/>
      <c r="DY115" s="872"/>
      <c r="DZ115" s="873"/>
    </row>
    <row r="116" spans="1:130" s="245" customFormat="1" ht="26.25" customHeight="1" x14ac:dyDescent="0.15">
      <c r="A116" s="967"/>
      <c r="B116" s="968"/>
      <c r="C116" s="927" t="s">
        <v>461</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126</v>
      </c>
      <c r="AB116" s="824"/>
      <c r="AC116" s="824"/>
      <c r="AD116" s="824"/>
      <c r="AE116" s="825"/>
      <c r="AF116" s="826" t="s">
        <v>126</v>
      </c>
      <c r="AG116" s="824"/>
      <c r="AH116" s="824"/>
      <c r="AI116" s="824"/>
      <c r="AJ116" s="825"/>
      <c r="AK116" s="826" t="s">
        <v>126</v>
      </c>
      <c r="AL116" s="824"/>
      <c r="AM116" s="824"/>
      <c r="AN116" s="824"/>
      <c r="AO116" s="825"/>
      <c r="AP116" s="871" t="s">
        <v>387</v>
      </c>
      <c r="AQ116" s="872"/>
      <c r="AR116" s="872"/>
      <c r="AS116" s="872"/>
      <c r="AT116" s="873"/>
      <c r="AU116" s="983"/>
      <c r="AV116" s="984"/>
      <c r="AW116" s="984"/>
      <c r="AX116" s="984"/>
      <c r="AY116" s="984"/>
      <c r="AZ116" s="910" t="s">
        <v>462</v>
      </c>
      <c r="BA116" s="911"/>
      <c r="BB116" s="911"/>
      <c r="BC116" s="911"/>
      <c r="BD116" s="911"/>
      <c r="BE116" s="911"/>
      <c r="BF116" s="911"/>
      <c r="BG116" s="911"/>
      <c r="BH116" s="911"/>
      <c r="BI116" s="911"/>
      <c r="BJ116" s="911"/>
      <c r="BK116" s="911"/>
      <c r="BL116" s="911"/>
      <c r="BM116" s="911"/>
      <c r="BN116" s="911"/>
      <c r="BO116" s="911"/>
      <c r="BP116" s="912"/>
      <c r="BQ116" s="860" t="s">
        <v>387</v>
      </c>
      <c r="BR116" s="861"/>
      <c r="BS116" s="861"/>
      <c r="BT116" s="861"/>
      <c r="BU116" s="861"/>
      <c r="BV116" s="861" t="s">
        <v>126</v>
      </c>
      <c r="BW116" s="861"/>
      <c r="BX116" s="861"/>
      <c r="BY116" s="861"/>
      <c r="BZ116" s="861"/>
      <c r="CA116" s="861" t="s">
        <v>126</v>
      </c>
      <c r="CB116" s="861"/>
      <c r="CC116" s="861"/>
      <c r="CD116" s="861"/>
      <c r="CE116" s="861"/>
      <c r="CF116" s="922" t="s">
        <v>387</v>
      </c>
      <c r="CG116" s="923"/>
      <c r="CH116" s="923"/>
      <c r="CI116" s="923"/>
      <c r="CJ116" s="923"/>
      <c r="CK116" s="978"/>
      <c r="CL116" s="865"/>
      <c r="CM116" s="868" t="s">
        <v>463</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v>14885</v>
      </c>
      <c r="DH116" s="824"/>
      <c r="DI116" s="824"/>
      <c r="DJ116" s="824"/>
      <c r="DK116" s="825"/>
      <c r="DL116" s="826">
        <v>8111</v>
      </c>
      <c r="DM116" s="824"/>
      <c r="DN116" s="824"/>
      <c r="DO116" s="824"/>
      <c r="DP116" s="825"/>
      <c r="DQ116" s="826">
        <v>2148</v>
      </c>
      <c r="DR116" s="824"/>
      <c r="DS116" s="824"/>
      <c r="DT116" s="824"/>
      <c r="DU116" s="825"/>
      <c r="DV116" s="871">
        <v>0</v>
      </c>
      <c r="DW116" s="872"/>
      <c r="DX116" s="872"/>
      <c r="DY116" s="872"/>
      <c r="DZ116" s="873"/>
    </row>
    <row r="117" spans="1:130" s="245" customFormat="1" ht="26.25" customHeight="1" x14ac:dyDescent="0.15">
      <c r="A117" s="948" t="s">
        <v>184</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464</v>
      </c>
      <c r="Z117" s="950"/>
      <c r="AA117" s="955">
        <v>3328955</v>
      </c>
      <c r="AB117" s="956"/>
      <c r="AC117" s="956"/>
      <c r="AD117" s="956"/>
      <c r="AE117" s="957"/>
      <c r="AF117" s="958">
        <v>3289878</v>
      </c>
      <c r="AG117" s="956"/>
      <c r="AH117" s="956"/>
      <c r="AI117" s="956"/>
      <c r="AJ117" s="957"/>
      <c r="AK117" s="958">
        <v>3314761</v>
      </c>
      <c r="AL117" s="956"/>
      <c r="AM117" s="956"/>
      <c r="AN117" s="956"/>
      <c r="AO117" s="957"/>
      <c r="AP117" s="959"/>
      <c r="AQ117" s="960"/>
      <c r="AR117" s="960"/>
      <c r="AS117" s="960"/>
      <c r="AT117" s="961"/>
      <c r="AU117" s="983"/>
      <c r="AV117" s="984"/>
      <c r="AW117" s="984"/>
      <c r="AX117" s="984"/>
      <c r="AY117" s="984"/>
      <c r="AZ117" s="910" t="s">
        <v>465</v>
      </c>
      <c r="BA117" s="911"/>
      <c r="BB117" s="911"/>
      <c r="BC117" s="911"/>
      <c r="BD117" s="911"/>
      <c r="BE117" s="911"/>
      <c r="BF117" s="911"/>
      <c r="BG117" s="911"/>
      <c r="BH117" s="911"/>
      <c r="BI117" s="911"/>
      <c r="BJ117" s="911"/>
      <c r="BK117" s="911"/>
      <c r="BL117" s="911"/>
      <c r="BM117" s="911"/>
      <c r="BN117" s="911"/>
      <c r="BO117" s="911"/>
      <c r="BP117" s="912"/>
      <c r="BQ117" s="860" t="s">
        <v>387</v>
      </c>
      <c r="BR117" s="861"/>
      <c r="BS117" s="861"/>
      <c r="BT117" s="861"/>
      <c r="BU117" s="861"/>
      <c r="BV117" s="861" t="s">
        <v>387</v>
      </c>
      <c r="BW117" s="861"/>
      <c r="BX117" s="861"/>
      <c r="BY117" s="861"/>
      <c r="BZ117" s="861"/>
      <c r="CA117" s="861" t="s">
        <v>126</v>
      </c>
      <c r="CB117" s="861"/>
      <c r="CC117" s="861"/>
      <c r="CD117" s="861"/>
      <c r="CE117" s="861"/>
      <c r="CF117" s="922" t="s">
        <v>126</v>
      </c>
      <c r="CG117" s="923"/>
      <c r="CH117" s="923"/>
      <c r="CI117" s="923"/>
      <c r="CJ117" s="923"/>
      <c r="CK117" s="978"/>
      <c r="CL117" s="865"/>
      <c r="CM117" s="868" t="s">
        <v>466</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126</v>
      </c>
      <c r="DH117" s="824"/>
      <c r="DI117" s="824"/>
      <c r="DJ117" s="824"/>
      <c r="DK117" s="825"/>
      <c r="DL117" s="826" t="s">
        <v>387</v>
      </c>
      <c r="DM117" s="824"/>
      <c r="DN117" s="824"/>
      <c r="DO117" s="824"/>
      <c r="DP117" s="825"/>
      <c r="DQ117" s="826" t="s">
        <v>387</v>
      </c>
      <c r="DR117" s="824"/>
      <c r="DS117" s="824"/>
      <c r="DT117" s="824"/>
      <c r="DU117" s="825"/>
      <c r="DV117" s="871" t="s">
        <v>387</v>
      </c>
      <c r="DW117" s="872"/>
      <c r="DX117" s="872"/>
      <c r="DY117" s="872"/>
      <c r="DZ117" s="873"/>
    </row>
    <row r="118" spans="1:130" s="245" customFormat="1" ht="26.25" customHeight="1" x14ac:dyDescent="0.15">
      <c r="A118" s="948" t="s">
        <v>439</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437</v>
      </c>
      <c r="AB118" s="949"/>
      <c r="AC118" s="949"/>
      <c r="AD118" s="949"/>
      <c r="AE118" s="950"/>
      <c r="AF118" s="951" t="s">
        <v>305</v>
      </c>
      <c r="AG118" s="949"/>
      <c r="AH118" s="949"/>
      <c r="AI118" s="949"/>
      <c r="AJ118" s="950"/>
      <c r="AK118" s="951" t="s">
        <v>304</v>
      </c>
      <c r="AL118" s="949"/>
      <c r="AM118" s="949"/>
      <c r="AN118" s="949"/>
      <c r="AO118" s="950"/>
      <c r="AP118" s="952" t="s">
        <v>438</v>
      </c>
      <c r="AQ118" s="953"/>
      <c r="AR118" s="953"/>
      <c r="AS118" s="953"/>
      <c r="AT118" s="954"/>
      <c r="AU118" s="983"/>
      <c r="AV118" s="984"/>
      <c r="AW118" s="984"/>
      <c r="AX118" s="984"/>
      <c r="AY118" s="984"/>
      <c r="AZ118" s="926" t="s">
        <v>467</v>
      </c>
      <c r="BA118" s="927"/>
      <c r="BB118" s="927"/>
      <c r="BC118" s="927"/>
      <c r="BD118" s="927"/>
      <c r="BE118" s="927"/>
      <c r="BF118" s="927"/>
      <c r="BG118" s="927"/>
      <c r="BH118" s="927"/>
      <c r="BI118" s="927"/>
      <c r="BJ118" s="927"/>
      <c r="BK118" s="927"/>
      <c r="BL118" s="927"/>
      <c r="BM118" s="927"/>
      <c r="BN118" s="927"/>
      <c r="BO118" s="927"/>
      <c r="BP118" s="928"/>
      <c r="BQ118" s="929" t="s">
        <v>387</v>
      </c>
      <c r="BR118" s="892"/>
      <c r="BS118" s="892"/>
      <c r="BT118" s="892"/>
      <c r="BU118" s="892"/>
      <c r="BV118" s="892" t="s">
        <v>387</v>
      </c>
      <c r="BW118" s="892"/>
      <c r="BX118" s="892"/>
      <c r="BY118" s="892"/>
      <c r="BZ118" s="892"/>
      <c r="CA118" s="892" t="s">
        <v>126</v>
      </c>
      <c r="CB118" s="892"/>
      <c r="CC118" s="892"/>
      <c r="CD118" s="892"/>
      <c r="CE118" s="892"/>
      <c r="CF118" s="922" t="s">
        <v>126</v>
      </c>
      <c r="CG118" s="923"/>
      <c r="CH118" s="923"/>
      <c r="CI118" s="923"/>
      <c r="CJ118" s="923"/>
      <c r="CK118" s="978"/>
      <c r="CL118" s="865"/>
      <c r="CM118" s="868" t="s">
        <v>468</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126</v>
      </c>
      <c r="DH118" s="824"/>
      <c r="DI118" s="824"/>
      <c r="DJ118" s="824"/>
      <c r="DK118" s="825"/>
      <c r="DL118" s="826" t="s">
        <v>387</v>
      </c>
      <c r="DM118" s="824"/>
      <c r="DN118" s="824"/>
      <c r="DO118" s="824"/>
      <c r="DP118" s="825"/>
      <c r="DQ118" s="826" t="s">
        <v>126</v>
      </c>
      <c r="DR118" s="824"/>
      <c r="DS118" s="824"/>
      <c r="DT118" s="824"/>
      <c r="DU118" s="825"/>
      <c r="DV118" s="871" t="s">
        <v>126</v>
      </c>
      <c r="DW118" s="872"/>
      <c r="DX118" s="872"/>
      <c r="DY118" s="872"/>
      <c r="DZ118" s="873"/>
    </row>
    <row r="119" spans="1:130" s="245" customFormat="1" ht="26.25" customHeight="1" x14ac:dyDescent="0.15">
      <c r="A119" s="862" t="s">
        <v>442</v>
      </c>
      <c r="B119" s="863"/>
      <c r="C119" s="938" t="s">
        <v>443</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387</v>
      </c>
      <c r="AB119" s="942"/>
      <c r="AC119" s="942"/>
      <c r="AD119" s="942"/>
      <c r="AE119" s="943"/>
      <c r="AF119" s="944" t="s">
        <v>126</v>
      </c>
      <c r="AG119" s="942"/>
      <c r="AH119" s="942"/>
      <c r="AI119" s="942"/>
      <c r="AJ119" s="943"/>
      <c r="AK119" s="944" t="s">
        <v>387</v>
      </c>
      <c r="AL119" s="942"/>
      <c r="AM119" s="942"/>
      <c r="AN119" s="942"/>
      <c r="AO119" s="943"/>
      <c r="AP119" s="945" t="s">
        <v>126</v>
      </c>
      <c r="AQ119" s="946"/>
      <c r="AR119" s="946"/>
      <c r="AS119" s="946"/>
      <c r="AT119" s="947"/>
      <c r="AU119" s="985"/>
      <c r="AV119" s="986"/>
      <c r="AW119" s="986"/>
      <c r="AX119" s="986"/>
      <c r="AY119" s="986"/>
      <c r="AZ119" s="276" t="s">
        <v>184</v>
      </c>
      <c r="BA119" s="276"/>
      <c r="BB119" s="276"/>
      <c r="BC119" s="276"/>
      <c r="BD119" s="276"/>
      <c r="BE119" s="276"/>
      <c r="BF119" s="276"/>
      <c r="BG119" s="276"/>
      <c r="BH119" s="276"/>
      <c r="BI119" s="276"/>
      <c r="BJ119" s="276"/>
      <c r="BK119" s="276"/>
      <c r="BL119" s="276"/>
      <c r="BM119" s="276"/>
      <c r="BN119" s="276"/>
      <c r="BO119" s="924" t="s">
        <v>469</v>
      </c>
      <c r="BP119" s="925"/>
      <c r="BQ119" s="929">
        <v>40518272</v>
      </c>
      <c r="BR119" s="892"/>
      <c r="BS119" s="892"/>
      <c r="BT119" s="892"/>
      <c r="BU119" s="892"/>
      <c r="BV119" s="892">
        <v>38366155</v>
      </c>
      <c r="BW119" s="892"/>
      <c r="BX119" s="892"/>
      <c r="BY119" s="892"/>
      <c r="BZ119" s="892"/>
      <c r="CA119" s="892">
        <v>37469412</v>
      </c>
      <c r="CB119" s="892"/>
      <c r="CC119" s="892"/>
      <c r="CD119" s="892"/>
      <c r="CE119" s="892"/>
      <c r="CF119" s="790"/>
      <c r="CG119" s="791"/>
      <c r="CH119" s="791"/>
      <c r="CI119" s="791"/>
      <c r="CJ119" s="881"/>
      <c r="CK119" s="979"/>
      <c r="CL119" s="867"/>
      <c r="CM119" s="885" t="s">
        <v>470</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v>43</v>
      </c>
      <c r="DH119" s="807"/>
      <c r="DI119" s="807"/>
      <c r="DJ119" s="807"/>
      <c r="DK119" s="808"/>
      <c r="DL119" s="809">
        <v>14</v>
      </c>
      <c r="DM119" s="807"/>
      <c r="DN119" s="807"/>
      <c r="DO119" s="807"/>
      <c r="DP119" s="808"/>
      <c r="DQ119" s="809" t="s">
        <v>126</v>
      </c>
      <c r="DR119" s="807"/>
      <c r="DS119" s="807"/>
      <c r="DT119" s="807"/>
      <c r="DU119" s="808"/>
      <c r="DV119" s="895" t="s">
        <v>447</v>
      </c>
      <c r="DW119" s="896"/>
      <c r="DX119" s="896"/>
      <c r="DY119" s="896"/>
      <c r="DZ119" s="897"/>
    </row>
    <row r="120" spans="1:130" s="245" customFormat="1" ht="26.25" customHeight="1" x14ac:dyDescent="0.15">
      <c r="A120" s="864"/>
      <c r="B120" s="865"/>
      <c r="C120" s="868" t="s">
        <v>446</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126</v>
      </c>
      <c r="AB120" s="824"/>
      <c r="AC120" s="824"/>
      <c r="AD120" s="824"/>
      <c r="AE120" s="825"/>
      <c r="AF120" s="826" t="s">
        <v>126</v>
      </c>
      <c r="AG120" s="824"/>
      <c r="AH120" s="824"/>
      <c r="AI120" s="824"/>
      <c r="AJ120" s="825"/>
      <c r="AK120" s="826" t="s">
        <v>126</v>
      </c>
      <c r="AL120" s="824"/>
      <c r="AM120" s="824"/>
      <c r="AN120" s="824"/>
      <c r="AO120" s="825"/>
      <c r="AP120" s="871" t="s">
        <v>126</v>
      </c>
      <c r="AQ120" s="872"/>
      <c r="AR120" s="872"/>
      <c r="AS120" s="872"/>
      <c r="AT120" s="873"/>
      <c r="AU120" s="930" t="s">
        <v>471</v>
      </c>
      <c r="AV120" s="931"/>
      <c r="AW120" s="931"/>
      <c r="AX120" s="931"/>
      <c r="AY120" s="932"/>
      <c r="AZ120" s="907" t="s">
        <v>472</v>
      </c>
      <c r="BA120" s="852"/>
      <c r="BB120" s="852"/>
      <c r="BC120" s="852"/>
      <c r="BD120" s="852"/>
      <c r="BE120" s="852"/>
      <c r="BF120" s="852"/>
      <c r="BG120" s="852"/>
      <c r="BH120" s="852"/>
      <c r="BI120" s="852"/>
      <c r="BJ120" s="852"/>
      <c r="BK120" s="852"/>
      <c r="BL120" s="852"/>
      <c r="BM120" s="852"/>
      <c r="BN120" s="852"/>
      <c r="BO120" s="852"/>
      <c r="BP120" s="853"/>
      <c r="BQ120" s="908">
        <v>7650016</v>
      </c>
      <c r="BR120" s="889"/>
      <c r="BS120" s="889"/>
      <c r="BT120" s="889"/>
      <c r="BU120" s="889"/>
      <c r="BV120" s="889">
        <v>7414864</v>
      </c>
      <c r="BW120" s="889"/>
      <c r="BX120" s="889"/>
      <c r="BY120" s="889"/>
      <c r="BZ120" s="889"/>
      <c r="CA120" s="889">
        <v>7095795</v>
      </c>
      <c r="CB120" s="889"/>
      <c r="CC120" s="889"/>
      <c r="CD120" s="889"/>
      <c r="CE120" s="889"/>
      <c r="CF120" s="913">
        <v>70.5</v>
      </c>
      <c r="CG120" s="914"/>
      <c r="CH120" s="914"/>
      <c r="CI120" s="914"/>
      <c r="CJ120" s="914"/>
      <c r="CK120" s="915" t="s">
        <v>473</v>
      </c>
      <c r="CL120" s="899"/>
      <c r="CM120" s="899"/>
      <c r="CN120" s="899"/>
      <c r="CO120" s="900"/>
      <c r="CP120" s="919" t="s">
        <v>415</v>
      </c>
      <c r="CQ120" s="920"/>
      <c r="CR120" s="920"/>
      <c r="CS120" s="920"/>
      <c r="CT120" s="920"/>
      <c r="CU120" s="920"/>
      <c r="CV120" s="920"/>
      <c r="CW120" s="920"/>
      <c r="CX120" s="920"/>
      <c r="CY120" s="920"/>
      <c r="CZ120" s="920"/>
      <c r="DA120" s="920"/>
      <c r="DB120" s="920"/>
      <c r="DC120" s="920"/>
      <c r="DD120" s="920"/>
      <c r="DE120" s="920"/>
      <c r="DF120" s="921"/>
      <c r="DG120" s="908">
        <v>15753858</v>
      </c>
      <c r="DH120" s="889"/>
      <c r="DI120" s="889"/>
      <c r="DJ120" s="889"/>
      <c r="DK120" s="889"/>
      <c r="DL120" s="889">
        <v>14777448</v>
      </c>
      <c r="DM120" s="889"/>
      <c r="DN120" s="889"/>
      <c r="DO120" s="889"/>
      <c r="DP120" s="889"/>
      <c r="DQ120" s="889">
        <v>13974015</v>
      </c>
      <c r="DR120" s="889"/>
      <c r="DS120" s="889"/>
      <c r="DT120" s="889"/>
      <c r="DU120" s="889"/>
      <c r="DV120" s="890">
        <v>138.9</v>
      </c>
      <c r="DW120" s="890"/>
      <c r="DX120" s="890"/>
      <c r="DY120" s="890"/>
      <c r="DZ120" s="891"/>
    </row>
    <row r="121" spans="1:130" s="245" customFormat="1" ht="26.25" customHeight="1" x14ac:dyDescent="0.15">
      <c r="A121" s="864"/>
      <c r="B121" s="865"/>
      <c r="C121" s="910" t="s">
        <v>474</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126</v>
      </c>
      <c r="AB121" s="824"/>
      <c r="AC121" s="824"/>
      <c r="AD121" s="824"/>
      <c r="AE121" s="825"/>
      <c r="AF121" s="826" t="s">
        <v>126</v>
      </c>
      <c r="AG121" s="824"/>
      <c r="AH121" s="824"/>
      <c r="AI121" s="824"/>
      <c r="AJ121" s="825"/>
      <c r="AK121" s="826" t="s">
        <v>126</v>
      </c>
      <c r="AL121" s="824"/>
      <c r="AM121" s="824"/>
      <c r="AN121" s="824"/>
      <c r="AO121" s="825"/>
      <c r="AP121" s="871" t="s">
        <v>387</v>
      </c>
      <c r="AQ121" s="872"/>
      <c r="AR121" s="872"/>
      <c r="AS121" s="872"/>
      <c r="AT121" s="873"/>
      <c r="AU121" s="933"/>
      <c r="AV121" s="934"/>
      <c r="AW121" s="934"/>
      <c r="AX121" s="934"/>
      <c r="AY121" s="935"/>
      <c r="AZ121" s="859" t="s">
        <v>475</v>
      </c>
      <c r="BA121" s="794"/>
      <c r="BB121" s="794"/>
      <c r="BC121" s="794"/>
      <c r="BD121" s="794"/>
      <c r="BE121" s="794"/>
      <c r="BF121" s="794"/>
      <c r="BG121" s="794"/>
      <c r="BH121" s="794"/>
      <c r="BI121" s="794"/>
      <c r="BJ121" s="794"/>
      <c r="BK121" s="794"/>
      <c r="BL121" s="794"/>
      <c r="BM121" s="794"/>
      <c r="BN121" s="794"/>
      <c r="BO121" s="794"/>
      <c r="BP121" s="795"/>
      <c r="BQ121" s="860">
        <v>6094635</v>
      </c>
      <c r="BR121" s="861"/>
      <c r="BS121" s="861"/>
      <c r="BT121" s="861"/>
      <c r="BU121" s="861"/>
      <c r="BV121" s="861">
        <v>6563982</v>
      </c>
      <c r="BW121" s="861"/>
      <c r="BX121" s="861"/>
      <c r="BY121" s="861"/>
      <c r="BZ121" s="861"/>
      <c r="CA121" s="861">
        <v>6581563</v>
      </c>
      <c r="CB121" s="861"/>
      <c r="CC121" s="861"/>
      <c r="CD121" s="861"/>
      <c r="CE121" s="861"/>
      <c r="CF121" s="922">
        <v>65.400000000000006</v>
      </c>
      <c r="CG121" s="923"/>
      <c r="CH121" s="923"/>
      <c r="CI121" s="923"/>
      <c r="CJ121" s="923"/>
      <c r="CK121" s="916"/>
      <c r="CL121" s="902"/>
      <c r="CM121" s="902"/>
      <c r="CN121" s="902"/>
      <c r="CO121" s="903"/>
      <c r="CP121" s="882" t="s">
        <v>476</v>
      </c>
      <c r="CQ121" s="883"/>
      <c r="CR121" s="883"/>
      <c r="CS121" s="883"/>
      <c r="CT121" s="883"/>
      <c r="CU121" s="883"/>
      <c r="CV121" s="883"/>
      <c r="CW121" s="883"/>
      <c r="CX121" s="883"/>
      <c r="CY121" s="883"/>
      <c r="CZ121" s="883"/>
      <c r="DA121" s="883"/>
      <c r="DB121" s="883"/>
      <c r="DC121" s="883"/>
      <c r="DD121" s="883"/>
      <c r="DE121" s="883"/>
      <c r="DF121" s="884"/>
      <c r="DG121" s="860">
        <v>334997</v>
      </c>
      <c r="DH121" s="861"/>
      <c r="DI121" s="861"/>
      <c r="DJ121" s="861"/>
      <c r="DK121" s="861"/>
      <c r="DL121" s="861">
        <v>343744</v>
      </c>
      <c r="DM121" s="861"/>
      <c r="DN121" s="861"/>
      <c r="DO121" s="861"/>
      <c r="DP121" s="861"/>
      <c r="DQ121" s="861">
        <v>329632</v>
      </c>
      <c r="DR121" s="861"/>
      <c r="DS121" s="861"/>
      <c r="DT121" s="861"/>
      <c r="DU121" s="861"/>
      <c r="DV121" s="838">
        <v>3.3</v>
      </c>
      <c r="DW121" s="838"/>
      <c r="DX121" s="838"/>
      <c r="DY121" s="838"/>
      <c r="DZ121" s="839"/>
    </row>
    <row r="122" spans="1:130" s="245" customFormat="1" ht="26.25" customHeight="1" x14ac:dyDescent="0.15">
      <c r="A122" s="864"/>
      <c r="B122" s="865"/>
      <c r="C122" s="868" t="s">
        <v>457</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126</v>
      </c>
      <c r="AB122" s="824"/>
      <c r="AC122" s="824"/>
      <c r="AD122" s="824"/>
      <c r="AE122" s="825"/>
      <c r="AF122" s="826" t="s">
        <v>126</v>
      </c>
      <c r="AG122" s="824"/>
      <c r="AH122" s="824"/>
      <c r="AI122" s="824"/>
      <c r="AJ122" s="825"/>
      <c r="AK122" s="826" t="s">
        <v>126</v>
      </c>
      <c r="AL122" s="824"/>
      <c r="AM122" s="824"/>
      <c r="AN122" s="824"/>
      <c r="AO122" s="825"/>
      <c r="AP122" s="871" t="s">
        <v>126</v>
      </c>
      <c r="AQ122" s="872"/>
      <c r="AR122" s="872"/>
      <c r="AS122" s="872"/>
      <c r="AT122" s="873"/>
      <c r="AU122" s="933"/>
      <c r="AV122" s="934"/>
      <c r="AW122" s="934"/>
      <c r="AX122" s="934"/>
      <c r="AY122" s="935"/>
      <c r="AZ122" s="926" t="s">
        <v>477</v>
      </c>
      <c r="BA122" s="927"/>
      <c r="BB122" s="927"/>
      <c r="BC122" s="927"/>
      <c r="BD122" s="927"/>
      <c r="BE122" s="927"/>
      <c r="BF122" s="927"/>
      <c r="BG122" s="927"/>
      <c r="BH122" s="927"/>
      <c r="BI122" s="927"/>
      <c r="BJ122" s="927"/>
      <c r="BK122" s="927"/>
      <c r="BL122" s="927"/>
      <c r="BM122" s="927"/>
      <c r="BN122" s="927"/>
      <c r="BO122" s="927"/>
      <c r="BP122" s="928"/>
      <c r="BQ122" s="929">
        <v>25881532</v>
      </c>
      <c r="BR122" s="892"/>
      <c r="BS122" s="892"/>
      <c r="BT122" s="892"/>
      <c r="BU122" s="892"/>
      <c r="BV122" s="892">
        <v>25319518</v>
      </c>
      <c r="BW122" s="892"/>
      <c r="BX122" s="892"/>
      <c r="BY122" s="892"/>
      <c r="BZ122" s="892"/>
      <c r="CA122" s="892">
        <v>24124702</v>
      </c>
      <c r="CB122" s="892"/>
      <c r="CC122" s="892"/>
      <c r="CD122" s="892"/>
      <c r="CE122" s="892"/>
      <c r="CF122" s="893">
        <v>239.8</v>
      </c>
      <c r="CG122" s="894"/>
      <c r="CH122" s="894"/>
      <c r="CI122" s="894"/>
      <c r="CJ122" s="894"/>
      <c r="CK122" s="916"/>
      <c r="CL122" s="902"/>
      <c r="CM122" s="902"/>
      <c r="CN122" s="902"/>
      <c r="CO122" s="903"/>
      <c r="CP122" s="882" t="s">
        <v>478</v>
      </c>
      <c r="CQ122" s="883"/>
      <c r="CR122" s="883"/>
      <c r="CS122" s="883"/>
      <c r="CT122" s="883"/>
      <c r="CU122" s="883"/>
      <c r="CV122" s="883"/>
      <c r="CW122" s="883"/>
      <c r="CX122" s="883"/>
      <c r="CY122" s="883"/>
      <c r="CZ122" s="883"/>
      <c r="DA122" s="883"/>
      <c r="DB122" s="883"/>
      <c r="DC122" s="883"/>
      <c r="DD122" s="883"/>
      <c r="DE122" s="883"/>
      <c r="DF122" s="884"/>
      <c r="DG122" s="860">
        <v>386443</v>
      </c>
      <c r="DH122" s="861"/>
      <c r="DI122" s="861"/>
      <c r="DJ122" s="861"/>
      <c r="DK122" s="861"/>
      <c r="DL122" s="861">
        <v>299331</v>
      </c>
      <c r="DM122" s="861"/>
      <c r="DN122" s="861"/>
      <c r="DO122" s="861"/>
      <c r="DP122" s="861"/>
      <c r="DQ122" s="861">
        <v>258152</v>
      </c>
      <c r="DR122" s="861"/>
      <c r="DS122" s="861"/>
      <c r="DT122" s="861"/>
      <c r="DU122" s="861"/>
      <c r="DV122" s="838">
        <v>2.6</v>
      </c>
      <c r="DW122" s="838"/>
      <c r="DX122" s="838"/>
      <c r="DY122" s="838"/>
      <c r="DZ122" s="839"/>
    </row>
    <row r="123" spans="1:130" s="245" customFormat="1" ht="26.25" customHeight="1" x14ac:dyDescent="0.15">
      <c r="A123" s="864"/>
      <c r="B123" s="865"/>
      <c r="C123" s="868" t="s">
        <v>463</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126</v>
      </c>
      <c r="AB123" s="824"/>
      <c r="AC123" s="824"/>
      <c r="AD123" s="824"/>
      <c r="AE123" s="825"/>
      <c r="AF123" s="826" t="s">
        <v>387</v>
      </c>
      <c r="AG123" s="824"/>
      <c r="AH123" s="824"/>
      <c r="AI123" s="824"/>
      <c r="AJ123" s="825"/>
      <c r="AK123" s="826" t="s">
        <v>126</v>
      </c>
      <c r="AL123" s="824"/>
      <c r="AM123" s="824"/>
      <c r="AN123" s="824"/>
      <c r="AO123" s="825"/>
      <c r="AP123" s="871" t="s">
        <v>387</v>
      </c>
      <c r="AQ123" s="872"/>
      <c r="AR123" s="872"/>
      <c r="AS123" s="872"/>
      <c r="AT123" s="873"/>
      <c r="AU123" s="936"/>
      <c r="AV123" s="937"/>
      <c r="AW123" s="937"/>
      <c r="AX123" s="937"/>
      <c r="AY123" s="937"/>
      <c r="AZ123" s="276" t="s">
        <v>184</v>
      </c>
      <c r="BA123" s="276"/>
      <c r="BB123" s="276"/>
      <c r="BC123" s="276"/>
      <c r="BD123" s="276"/>
      <c r="BE123" s="276"/>
      <c r="BF123" s="276"/>
      <c r="BG123" s="276"/>
      <c r="BH123" s="276"/>
      <c r="BI123" s="276"/>
      <c r="BJ123" s="276"/>
      <c r="BK123" s="276"/>
      <c r="BL123" s="276"/>
      <c r="BM123" s="276"/>
      <c r="BN123" s="276"/>
      <c r="BO123" s="924" t="s">
        <v>479</v>
      </c>
      <c r="BP123" s="925"/>
      <c r="BQ123" s="879">
        <v>39626183</v>
      </c>
      <c r="BR123" s="880"/>
      <c r="BS123" s="880"/>
      <c r="BT123" s="880"/>
      <c r="BU123" s="880"/>
      <c r="BV123" s="880">
        <v>39298364</v>
      </c>
      <c r="BW123" s="880"/>
      <c r="BX123" s="880"/>
      <c r="BY123" s="880"/>
      <c r="BZ123" s="880"/>
      <c r="CA123" s="880">
        <v>37802060</v>
      </c>
      <c r="CB123" s="880"/>
      <c r="CC123" s="880"/>
      <c r="CD123" s="880"/>
      <c r="CE123" s="880"/>
      <c r="CF123" s="790"/>
      <c r="CG123" s="791"/>
      <c r="CH123" s="791"/>
      <c r="CI123" s="791"/>
      <c r="CJ123" s="881"/>
      <c r="CK123" s="916"/>
      <c r="CL123" s="902"/>
      <c r="CM123" s="902"/>
      <c r="CN123" s="902"/>
      <c r="CO123" s="903"/>
      <c r="CP123" s="882" t="s">
        <v>480</v>
      </c>
      <c r="CQ123" s="883"/>
      <c r="CR123" s="883"/>
      <c r="CS123" s="883"/>
      <c r="CT123" s="883"/>
      <c r="CU123" s="883"/>
      <c r="CV123" s="883"/>
      <c r="CW123" s="883"/>
      <c r="CX123" s="883"/>
      <c r="CY123" s="883"/>
      <c r="CZ123" s="883"/>
      <c r="DA123" s="883"/>
      <c r="DB123" s="883"/>
      <c r="DC123" s="883"/>
      <c r="DD123" s="883"/>
      <c r="DE123" s="883"/>
      <c r="DF123" s="884"/>
      <c r="DG123" s="823">
        <v>119165</v>
      </c>
      <c r="DH123" s="824"/>
      <c r="DI123" s="824"/>
      <c r="DJ123" s="824"/>
      <c r="DK123" s="825"/>
      <c r="DL123" s="826">
        <v>103591</v>
      </c>
      <c r="DM123" s="824"/>
      <c r="DN123" s="824"/>
      <c r="DO123" s="824"/>
      <c r="DP123" s="825"/>
      <c r="DQ123" s="826">
        <v>95770</v>
      </c>
      <c r="DR123" s="824"/>
      <c r="DS123" s="824"/>
      <c r="DT123" s="824"/>
      <c r="DU123" s="825"/>
      <c r="DV123" s="871">
        <v>1</v>
      </c>
      <c r="DW123" s="872"/>
      <c r="DX123" s="872"/>
      <c r="DY123" s="872"/>
      <c r="DZ123" s="873"/>
    </row>
    <row r="124" spans="1:130" s="245" customFormat="1" ht="26.25" customHeight="1" thickBot="1" x14ac:dyDescent="0.2">
      <c r="A124" s="864"/>
      <c r="B124" s="865"/>
      <c r="C124" s="868" t="s">
        <v>466</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126</v>
      </c>
      <c r="AB124" s="824"/>
      <c r="AC124" s="824"/>
      <c r="AD124" s="824"/>
      <c r="AE124" s="825"/>
      <c r="AF124" s="826" t="s">
        <v>126</v>
      </c>
      <c r="AG124" s="824"/>
      <c r="AH124" s="824"/>
      <c r="AI124" s="824"/>
      <c r="AJ124" s="825"/>
      <c r="AK124" s="826" t="s">
        <v>126</v>
      </c>
      <c r="AL124" s="824"/>
      <c r="AM124" s="824"/>
      <c r="AN124" s="824"/>
      <c r="AO124" s="825"/>
      <c r="AP124" s="871" t="s">
        <v>447</v>
      </c>
      <c r="AQ124" s="872"/>
      <c r="AR124" s="872"/>
      <c r="AS124" s="872"/>
      <c r="AT124" s="873"/>
      <c r="AU124" s="874" t="s">
        <v>481</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8.9</v>
      </c>
      <c r="BR124" s="878"/>
      <c r="BS124" s="878"/>
      <c r="BT124" s="878"/>
      <c r="BU124" s="878"/>
      <c r="BV124" s="878" t="s">
        <v>126</v>
      </c>
      <c r="BW124" s="878"/>
      <c r="BX124" s="878"/>
      <c r="BY124" s="878"/>
      <c r="BZ124" s="878"/>
      <c r="CA124" s="878" t="s">
        <v>387</v>
      </c>
      <c r="CB124" s="878"/>
      <c r="CC124" s="878"/>
      <c r="CD124" s="878"/>
      <c r="CE124" s="878"/>
      <c r="CF124" s="768"/>
      <c r="CG124" s="769"/>
      <c r="CH124" s="769"/>
      <c r="CI124" s="769"/>
      <c r="CJ124" s="909"/>
      <c r="CK124" s="917"/>
      <c r="CL124" s="917"/>
      <c r="CM124" s="917"/>
      <c r="CN124" s="917"/>
      <c r="CO124" s="918"/>
      <c r="CP124" s="882" t="s">
        <v>482</v>
      </c>
      <c r="CQ124" s="883"/>
      <c r="CR124" s="883"/>
      <c r="CS124" s="883"/>
      <c r="CT124" s="883"/>
      <c r="CU124" s="883"/>
      <c r="CV124" s="883"/>
      <c r="CW124" s="883"/>
      <c r="CX124" s="883"/>
      <c r="CY124" s="883"/>
      <c r="CZ124" s="883"/>
      <c r="DA124" s="883"/>
      <c r="DB124" s="883"/>
      <c r="DC124" s="883"/>
      <c r="DD124" s="883"/>
      <c r="DE124" s="883"/>
      <c r="DF124" s="884"/>
      <c r="DG124" s="806">
        <v>51040</v>
      </c>
      <c r="DH124" s="807"/>
      <c r="DI124" s="807"/>
      <c r="DJ124" s="807"/>
      <c r="DK124" s="808"/>
      <c r="DL124" s="809">
        <v>51040</v>
      </c>
      <c r="DM124" s="807"/>
      <c r="DN124" s="807"/>
      <c r="DO124" s="807"/>
      <c r="DP124" s="808"/>
      <c r="DQ124" s="809">
        <v>66800</v>
      </c>
      <c r="DR124" s="807"/>
      <c r="DS124" s="807"/>
      <c r="DT124" s="807"/>
      <c r="DU124" s="808"/>
      <c r="DV124" s="895">
        <v>0.7</v>
      </c>
      <c r="DW124" s="896"/>
      <c r="DX124" s="896"/>
      <c r="DY124" s="896"/>
      <c r="DZ124" s="897"/>
    </row>
    <row r="125" spans="1:130" s="245" customFormat="1" ht="26.25" customHeight="1" x14ac:dyDescent="0.15">
      <c r="A125" s="864"/>
      <c r="B125" s="865"/>
      <c r="C125" s="868" t="s">
        <v>468</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447</v>
      </c>
      <c r="AB125" s="824"/>
      <c r="AC125" s="824"/>
      <c r="AD125" s="824"/>
      <c r="AE125" s="825"/>
      <c r="AF125" s="826" t="s">
        <v>387</v>
      </c>
      <c r="AG125" s="824"/>
      <c r="AH125" s="824"/>
      <c r="AI125" s="824"/>
      <c r="AJ125" s="825"/>
      <c r="AK125" s="826" t="s">
        <v>126</v>
      </c>
      <c r="AL125" s="824"/>
      <c r="AM125" s="824"/>
      <c r="AN125" s="824"/>
      <c r="AO125" s="825"/>
      <c r="AP125" s="871" t="s">
        <v>126</v>
      </c>
      <c r="AQ125" s="872"/>
      <c r="AR125" s="872"/>
      <c r="AS125" s="872"/>
      <c r="AT125" s="873"/>
      <c r="AU125" s="277"/>
      <c r="AV125" s="278"/>
      <c r="AW125" s="278"/>
      <c r="AX125" s="278"/>
      <c r="AY125" s="278"/>
      <c r="AZ125" s="278"/>
      <c r="BA125" s="278"/>
      <c r="BB125" s="278"/>
      <c r="BC125" s="278"/>
      <c r="BD125" s="278"/>
      <c r="BE125" s="278"/>
      <c r="BF125" s="278"/>
      <c r="BG125" s="278"/>
      <c r="BH125" s="278"/>
      <c r="BI125" s="278"/>
      <c r="BJ125" s="278"/>
      <c r="BK125" s="278"/>
      <c r="BL125" s="278"/>
      <c r="BM125" s="278"/>
      <c r="BN125" s="278"/>
      <c r="BO125" s="278"/>
      <c r="BP125" s="278"/>
      <c r="BQ125" s="279"/>
      <c r="BR125" s="279"/>
      <c r="BS125" s="279"/>
      <c r="BT125" s="279"/>
      <c r="BU125" s="279"/>
      <c r="BV125" s="279"/>
      <c r="BW125" s="279"/>
      <c r="BX125" s="279"/>
      <c r="BY125" s="279"/>
      <c r="BZ125" s="279"/>
      <c r="CA125" s="279"/>
      <c r="CB125" s="279"/>
      <c r="CC125" s="279"/>
      <c r="CD125" s="279"/>
      <c r="CE125" s="279"/>
      <c r="CF125" s="279"/>
      <c r="CG125" s="279"/>
      <c r="CH125" s="279"/>
      <c r="CI125" s="279"/>
      <c r="CJ125" s="280"/>
      <c r="CK125" s="898" t="s">
        <v>483</v>
      </c>
      <c r="CL125" s="899"/>
      <c r="CM125" s="899"/>
      <c r="CN125" s="899"/>
      <c r="CO125" s="900"/>
      <c r="CP125" s="907" t="s">
        <v>484</v>
      </c>
      <c r="CQ125" s="852"/>
      <c r="CR125" s="852"/>
      <c r="CS125" s="852"/>
      <c r="CT125" s="852"/>
      <c r="CU125" s="852"/>
      <c r="CV125" s="852"/>
      <c r="CW125" s="852"/>
      <c r="CX125" s="852"/>
      <c r="CY125" s="852"/>
      <c r="CZ125" s="852"/>
      <c r="DA125" s="852"/>
      <c r="DB125" s="852"/>
      <c r="DC125" s="852"/>
      <c r="DD125" s="852"/>
      <c r="DE125" s="852"/>
      <c r="DF125" s="853"/>
      <c r="DG125" s="908" t="s">
        <v>387</v>
      </c>
      <c r="DH125" s="889"/>
      <c r="DI125" s="889"/>
      <c r="DJ125" s="889"/>
      <c r="DK125" s="889"/>
      <c r="DL125" s="889" t="s">
        <v>126</v>
      </c>
      <c r="DM125" s="889"/>
      <c r="DN125" s="889"/>
      <c r="DO125" s="889"/>
      <c r="DP125" s="889"/>
      <c r="DQ125" s="889" t="s">
        <v>126</v>
      </c>
      <c r="DR125" s="889"/>
      <c r="DS125" s="889"/>
      <c r="DT125" s="889"/>
      <c r="DU125" s="889"/>
      <c r="DV125" s="890" t="s">
        <v>126</v>
      </c>
      <c r="DW125" s="890"/>
      <c r="DX125" s="890"/>
      <c r="DY125" s="890"/>
      <c r="DZ125" s="891"/>
    </row>
    <row r="126" spans="1:130" s="245" customFormat="1" ht="26.25" customHeight="1" thickBot="1" x14ac:dyDescent="0.2">
      <c r="A126" s="864"/>
      <c r="B126" s="865"/>
      <c r="C126" s="868" t="s">
        <v>470</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v>6853</v>
      </c>
      <c r="AB126" s="824"/>
      <c r="AC126" s="824"/>
      <c r="AD126" s="824"/>
      <c r="AE126" s="825"/>
      <c r="AF126" s="826">
        <v>6789</v>
      </c>
      <c r="AG126" s="824"/>
      <c r="AH126" s="824"/>
      <c r="AI126" s="824"/>
      <c r="AJ126" s="825"/>
      <c r="AK126" s="826">
        <v>5970</v>
      </c>
      <c r="AL126" s="824"/>
      <c r="AM126" s="824"/>
      <c r="AN126" s="824"/>
      <c r="AO126" s="825"/>
      <c r="AP126" s="871">
        <v>0.1</v>
      </c>
      <c r="AQ126" s="872"/>
      <c r="AR126" s="872"/>
      <c r="AS126" s="872"/>
      <c r="AT126" s="873"/>
      <c r="AU126" s="281"/>
      <c r="AV126" s="281"/>
      <c r="AW126" s="281"/>
      <c r="AX126" s="281"/>
      <c r="AY126" s="281"/>
      <c r="AZ126" s="281"/>
      <c r="BA126" s="281"/>
      <c r="BB126" s="281"/>
      <c r="BC126" s="281"/>
      <c r="BD126" s="281"/>
      <c r="BE126" s="281"/>
      <c r="BF126" s="281"/>
      <c r="BG126" s="281"/>
      <c r="BH126" s="281"/>
      <c r="BI126" s="281"/>
      <c r="BJ126" s="281"/>
      <c r="BK126" s="281"/>
      <c r="BL126" s="281"/>
      <c r="BM126" s="281"/>
      <c r="BN126" s="281"/>
      <c r="BO126" s="281"/>
      <c r="BP126" s="281"/>
      <c r="BQ126" s="281"/>
      <c r="BR126" s="281"/>
      <c r="BS126" s="281"/>
      <c r="BT126" s="281"/>
      <c r="BU126" s="281"/>
      <c r="BV126" s="281"/>
      <c r="BW126" s="281"/>
      <c r="BX126" s="281"/>
      <c r="BY126" s="281"/>
      <c r="BZ126" s="281"/>
      <c r="CA126" s="281"/>
      <c r="CB126" s="281"/>
      <c r="CC126" s="281"/>
      <c r="CD126" s="282"/>
      <c r="CE126" s="282"/>
      <c r="CF126" s="282"/>
      <c r="CG126" s="279"/>
      <c r="CH126" s="279"/>
      <c r="CI126" s="279"/>
      <c r="CJ126" s="280"/>
      <c r="CK126" s="901"/>
      <c r="CL126" s="902"/>
      <c r="CM126" s="902"/>
      <c r="CN126" s="902"/>
      <c r="CO126" s="903"/>
      <c r="CP126" s="859" t="s">
        <v>485</v>
      </c>
      <c r="CQ126" s="794"/>
      <c r="CR126" s="794"/>
      <c r="CS126" s="794"/>
      <c r="CT126" s="794"/>
      <c r="CU126" s="794"/>
      <c r="CV126" s="794"/>
      <c r="CW126" s="794"/>
      <c r="CX126" s="794"/>
      <c r="CY126" s="794"/>
      <c r="CZ126" s="794"/>
      <c r="DA126" s="794"/>
      <c r="DB126" s="794"/>
      <c r="DC126" s="794"/>
      <c r="DD126" s="794"/>
      <c r="DE126" s="794"/>
      <c r="DF126" s="795"/>
      <c r="DG126" s="860" t="s">
        <v>126</v>
      </c>
      <c r="DH126" s="861"/>
      <c r="DI126" s="861"/>
      <c r="DJ126" s="861"/>
      <c r="DK126" s="861"/>
      <c r="DL126" s="861" t="s">
        <v>126</v>
      </c>
      <c r="DM126" s="861"/>
      <c r="DN126" s="861"/>
      <c r="DO126" s="861"/>
      <c r="DP126" s="861"/>
      <c r="DQ126" s="861" t="s">
        <v>387</v>
      </c>
      <c r="DR126" s="861"/>
      <c r="DS126" s="861"/>
      <c r="DT126" s="861"/>
      <c r="DU126" s="861"/>
      <c r="DV126" s="838" t="s">
        <v>126</v>
      </c>
      <c r="DW126" s="838"/>
      <c r="DX126" s="838"/>
      <c r="DY126" s="838"/>
      <c r="DZ126" s="839"/>
    </row>
    <row r="127" spans="1:130" s="245" customFormat="1" ht="26.25" customHeight="1" x14ac:dyDescent="0.15">
      <c r="A127" s="866"/>
      <c r="B127" s="867"/>
      <c r="C127" s="885" t="s">
        <v>486</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126</v>
      </c>
      <c r="AB127" s="824"/>
      <c r="AC127" s="824"/>
      <c r="AD127" s="824"/>
      <c r="AE127" s="825"/>
      <c r="AF127" s="826" t="s">
        <v>126</v>
      </c>
      <c r="AG127" s="824"/>
      <c r="AH127" s="824"/>
      <c r="AI127" s="824"/>
      <c r="AJ127" s="825"/>
      <c r="AK127" s="826" t="s">
        <v>387</v>
      </c>
      <c r="AL127" s="824"/>
      <c r="AM127" s="824"/>
      <c r="AN127" s="824"/>
      <c r="AO127" s="825"/>
      <c r="AP127" s="871" t="s">
        <v>387</v>
      </c>
      <c r="AQ127" s="872"/>
      <c r="AR127" s="872"/>
      <c r="AS127" s="872"/>
      <c r="AT127" s="873"/>
      <c r="AU127" s="281"/>
      <c r="AV127" s="281"/>
      <c r="AW127" s="281"/>
      <c r="AX127" s="888" t="s">
        <v>487</v>
      </c>
      <c r="AY127" s="856"/>
      <c r="AZ127" s="856"/>
      <c r="BA127" s="856"/>
      <c r="BB127" s="856"/>
      <c r="BC127" s="856"/>
      <c r="BD127" s="856"/>
      <c r="BE127" s="857"/>
      <c r="BF127" s="855" t="s">
        <v>488</v>
      </c>
      <c r="BG127" s="856"/>
      <c r="BH127" s="856"/>
      <c r="BI127" s="856"/>
      <c r="BJ127" s="856"/>
      <c r="BK127" s="856"/>
      <c r="BL127" s="857"/>
      <c r="BM127" s="855" t="s">
        <v>489</v>
      </c>
      <c r="BN127" s="856"/>
      <c r="BO127" s="856"/>
      <c r="BP127" s="856"/>
      <c r="BQ127" s="856"/>
      <c r="BR127" s="856"/>
      <c r="BS127" s="857"/>
      <c r="BT127" s="855" t="s">
        <v>490</v>
      </c>
      <c r="BU127" s="856"/>
      <c r="BV127" s="856"/>
      <c r="BW127" s="856"/>
      <c r="BX127" s="856"/>
      <c r="BY127" s="856"/>
      <c r="BZ127" s="858"/>
      <c r="CA127" s="281"/>
      <c r="CB127" s="281"/>
      <c r="CC127" s="281"/>
      <c r="CD127" s="282"/>
      <c r="CE127" s="282"/>
      <c r="CF127" s="282"/>
      <c r="CG127" s="279"/>
      <c r="CH127" s="279"/>
      <c r="CI127" s="279"/>
      <c r="CJ127" s="280"/>
      <c r="CK127" s="901"/>
      <c r="CL127" s="902"/>
      <c r="CM127" s="902"/>
      <c r="CN127" s="902"/>
      <c r="CO127" s="903"/>
      <c r="CP127" s="859" t="s">
        <v>491</v>
      </c>
      <c r="CQ127" s="794"/>
      <c r="CR127" s="794"/>
      <c r="CS127" s="794"/>
      <c r="CT127" s="794"/>
      <c r="CU127" s="794"/>
      <c r="CV127" s="794"/>
      <c r="CW127" s="794"/>
      <c r="CX127" s="794"/>
      <c r="CY127" s="794"/>
      <c r="CZ127" s="794"/>
      <c r="DA127" s="794"/>
      <c r="DB127" s="794"/>
      <c r="DC127" s="794"/>
      <c r="DD127" s="794"/>
      <c r="DE127" s="794"/>
      <c r="DF127" s="795"/>
      <c r="DG127" s="860" t="s">
        <v>126</v>
      </c>
      <c r="DH127" s="861"/>
      <c r="DI127" s="861"/>
      <c r="DJ127" s="861"/>
      <c r="DK127" s="861"/>
      <c r="DL127" s="861" t="s">
        <v>387</v>
      </c>
      <c r="DM127" s="861"/>
      <c r="DN127" s="861"/>
      <c r="DO127" s="861"/>
      <c r="DP127" s="861"/>
      <c r="DQ127" s="861" t="s">
        <v>126</v>
      </c>
      <c r="DR127" s="861"/>
      <c r="DS127" s="861"/>
      <c r="DT127" s="861"/>
      <c r="DU127" s="861"/>
      <c r="DV127" s="838" t="s">
        <v>126</v>
      </c>
      <c r="DW127" s="838"/>
      <c r="DX127" s="838"/>
      <c r="DY127" s="838"/>
      <c r="DZ127" s="839"/>
    </row>
    <row r="128" spans="1:130" s="245" customFormat="1" ht="26.25" customHeight="1" thickBot="1" x14ac:dyDescent="0.2">
      <c r="A128" s="840" t="s">
        <v>492</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493</v>
      </c>
      <c r="X128" s="842"/>
      <c r="Y128" s="842"/>
      <c r="Z128" s="843"/>
      <c r="AA128" s="844">
        <v>453550</v>
      </c>
      <c r="AB128" s="845"/>
      <c r="AC128" s="845"/>
      <c r="AD128" s="845"/>
      <c r="AE128" s="846"/>
      <c r="AF128" s="847">
        <v>506454</v>
      </c>
      <c r="AG128" s="845"/>
      <c r="AH128" s="845"/>
      <c r="AI128" s="845"/>
      <c r="AJ128" s="846"/>
      <c r="AK128" s="847">
        <v>515016</v>
      </c>
      <c r="AL128" s="845"/>
      <c r="AM128" s="845"/>
      <c r="AN128" s="845"/>
      <c r="AO128" s="846"/>
      <c r="AP128" s="848"/>
      <c r="AQ128" s="849"/>
      <c r="AR128" s="849"/>
      <c r="AS128" s="849"/>
      <c r="AT128" s="850"/>
      <c r="AU128" s="281"/>
      <c r="AV128" s="281"/>
      <c r="AW128" s="281"/>
      <c r="AX128" s="851" t="s">
        <v>494</v>
      </c>
      <c r="AY128" s="852"/>
      <c r="AZ128" s="852"/>
      <c r="BA128" s="852"/>
      <c r="BB128" s="852"/>
      <c r="BC128" s="852"/>
      <c r="BD128" s="852"/>
      <c r="BE128" s="853"/>
      <c r="BF128" s="830" t="s">
        <v>387</v>
      </c>
      <c r="BG128" s="831"/>
      <c r="BH128" s="831"/>
      <c r="BI128" s="831"/>
      <c r="BJ128" s="831"/>
      <c r="BK128" s="831"/>
      <c r="BL128" s="854"/>
      <c r="BM128" s="830">
        <v>13.03</v>
      </c>
      <c r="BN128" s="831"/>
      <c r="BO128" s="831"/>
      <c r="BP128" s="831"/>
      <c r="BQ128" s="831"/>
      <c r="BR128" s="831"/>
      <c r="BS128" s="854"/>
      <c r="BT128" s="830">
        <v>20</v>
      </c>
      <c r="BU128" s="831"/>
      <c r="BV128" s="831"/>
      <c r="BW128" s="831"/>
      <c r="BX128" s="831"/>
      <c r="BY128" s="831"/>
      <c r="BZ128" s="832"/>
      <c r="CA128" s="282"/>
      <c r="CB128" s="282"/>
      <c r="CC128" s="282"/>
      <c r="CD128" s="282"/>
      <c r="CE128" s="282"/>
      <c r="CF128" s="282"/>
      <c r="CG128" s="279"/>
      <c r="CH128" s="279"/>
      <c r="CI128" s="279"/>
      <c r="CJ128" s="280"/>
      <c r="CK128" s="904"/>
      <c r="CL128" s="905"/>
      <c r="CM128" s="905"/>
      <c r="CN128" s="905"/>
      <c r="CO128" s="906"/>
      <c r="CP128" s="833" t="s">
        <v>495</v>
      </c>
      <c r="CQ128" s="772"/>
      <c r="CR128" s="772"/>
      <c r="CS128" s="772"/>
      <c r="CT128" s="772"/>
      <c r="CU128" s="772"/>
      <c r="CV128" s="772"/>
      <c r="CW128" s="772"/>
      <c r="CX128" s="772"/>
      <c r="CY128" s="772"/>
      <c r="CZ128" s="772"/>
      <c r="DA128" s="772"/>
      <c r="DB128" s="772"/>
      <c r="DC128" s="772"/>
      <c r="DD128" s="772"/>
      <c r="DE128" s="772"/>
      <c r="DF128" s="773"/>
      <c r="DG128" s="834">
        <v>91605</v>
      </c>
      <c r="DH128" s="835"/>
      <c r="DI128" s="835"/>
      <c r="DJ128" s="835"/>
      <c r="DK128" s="835"/>
      <c r="DL128" s="835">
        <v>31260</v>
      </c>
      <c r="DM128" s="835"/>
      <c r="DN128" s="835"/>
      <c r="DO128" s="835"/>
      <c r="DP128" s="835"/>
      <c r="DQ128" s="835">
        <v>189287</v>
      </c>
      <c r="DR128" s="835"/>
      <c r="DS128" s="835"/>
      <c r="DT128" s="835"/>
      <c r="DU128" s="835"/>
      <c r="DV128" s="836">
        <v>1.9</v>
      </c>
      <c r="DW128" s="836"/>
      <c r="DX128" s="836"/>
      <c r="DY128" s="836"/>
      <c r="DZ128" s="837"/>
    </row>
    <row r="129" spans="1:131" s="245" customFormat="1" ht="26.25" customHeight="1" x14ac:dyDescent="0.15">
      <c r="A129" s="818" t="s">
        <v>106</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496</v>
      </c>
      <c r="X129" s="821"/>
      <c r="Y129" s="821"/>
      <c r="Z129" s="822"/>
      <c r="AA129" s="823">
        <v>12130292</v>
      </c>
      <c r="AB129" s="824"/>
      <c r="AC129" s="824"/>
      <c r="AD129" s="824"/>
      <c r="AE129" s="825"/>
      <c r="AF129" s="826">
        <v>12147520</v>
      </c>
      <c r="AG129" s="824"/>
      <c r="AH129" s="824"/>
      <c r="AI129" s="824"/>
      <c r="AJ129" s="825"/>
      <c r="AK129" s="826">
        <v>12231772</v>
      </c>
      <c r="AL129" s="824"/>
      <c r="AM129" s="824"/>
      <c r="AN129" s="824"/>
      <c r="AO129" s="825"/>
      <c r="AP129" s="827"/>
      <c r="AQ129" s="828"/>
      <c r="AR129" s="828"/>
      <c r="AS129" s="828"/>
      <c r="AT129" s="829"/>
      <c r="AU129" s="283"/>
      <c r="AV129" s="283"/>
      <c r="AW129" s="283"/>
      <c r="AX129" s="793" t="s">
        <v>497</v>
      </c>
      <c r="AY129" s="794"/>
      <c r="AZ129" s="794"/>
      <c r="BA129" s="794"/>
      <c r="BB129" s="794"/>
      <c r="BC129" s="794"/>
      <c r="BD129" s="794"/>
      <c r="BE129" s="795"/>
      <c r="BF129" s="813" t="s">
        <v>387</v>
      </c>
      <c r="BG129" s="814"/>
      <c r="BH129" s="814"/>
      <c r="BI129" s="814"/>
      <c r="BJ129" s="814"/>
      <c r="BK129" s="814"/>
      <c r="BL129" s="815"/>
      <c r="BM129" s="813">
        <v>18.03</v>
      </c>
      <c r="BN129" s="814"/>
      <c r="BO129" s="814"/>
      <c r="BP129" s="814"/>
      <c r="BQ129" s="814"/>
      <c r="BR129" s="814"/>
      <c r="BS129" s="815"/>
      <c r="BT129" s="813">
        <v>30</v>
      </c>
      <c r="BU129" s="816"/>
      <c r="BV129" s="816"/>
      <c r="BW129" s="816"/>
      <c r="BX129" s="816"/>
      <c r="BY129" s="816"/>
      <c r="BZ129" s="817"/>
      <c r="CA129" s="284"/>
      <c r="CB129" s="284"/>
      <c r="CC129" s="284"/>
      <c r="CD129" s="284"/>
      <c r="CE129" s="284"/>
      <c r="CF129" s="284"/>
      <c r="CG129" s="284"/>
      <c r="CH129" s="284"/>
      <c r="CI129" s="284"/>
      <c r="CJ129" s="284"/>
      <c r="CK129" s="284"/>
      <c r="CL129" s="284"/>
      <c r="CM129" s="284"/>
      <c r="CN129" s="284"/>
      <c r="CO129" s="284"/>
      <c r="CP129" s="284"/>
      <c r="CQ129" s="284"/>
      <c r="CR129" s="284"/>
      <c r="CS129" s="284"/>
      <c r="CT129" s="284"/>
      <c r="CU129" s="284"/>
      <c r="CV129" s="284"/>
      <c r="CW129" s="284"/>
      <c r="CX129" s="284"/>
      <c r="CY129" s="284"/>
      <c r="CZ129" s="284"/>
      <c r="DA129" s="284"/>
      <c r="DB129" s="284"/>
      <c r="DC129" s="284"/>
      <c r="DD129" s="284"/>
      <c r="DE129" s="284"/>
      <c r="DF129" s="284"/>
      <c r="DG129" s="284"/>
      <c r="DH129" s="284"/>
      <c r="DI129" s="284"/>
      <c r="DJ129" s="284"/>
      <c r="DK129" s="284"/>
      <c r="DL129" s="284"/>
      <c r="DM129" s="284"/>
      <c r="DN129" s="284"/>
      <c r="DO129" s="284"/>
      <c r="DP129" s="252"/>
      <c r="DQ129" s="252"/>
      <c r="DR129" s="252"/>
      <c r="DS129" s="252"/>
      <c r="DT129" s="252"/>
      <c r="DU129" s="252"/>
      <c r="DV129" s="252"/>
      <c r="DW129" s="252"/>
      <c r="DX129" s="252"/>
      <c r="DY129" s="252"/>
      <c r="DZ129" s="256"/>
    </row>
    <row r="130" spans="1:131" s="245" customFormat="1" ht="26.25" customHeight="1" x14ac:dyDescent="0.15">
      <c r="A130" s="818" t="s">
        <v>498</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499</v>
      </c>
      <c r="X130" s="821"/>
      <c r="Y130" s="821"/>
      <c r="Z130" s="822"/>
      <c r="AA130" s="823">
        <v>2206732</v>
      </c>
      <c r="AB130" s="824"/>
      <c r="AC130" s="824"/>
      <c r="AD130" s="824"/>
      <c r="AE130" s="825"/>
      <c r="AF130" s="826">
        <v>2214824</v>
      </c>
      <c r="AG130" s="824"/>
      <c r="AH130" s="824"/>
      <c r="AI130" s="824"/>
      <c r="AJ130" s="825"/>
      <c r="AK130" s="826">
        <v>2169921</v>
      </c>
      <c r="AL130" s="824"/>
      <c r="AM130" s="824"/>
      <c r="AN130" s="824"/>
      <c r="AO130" s="825"/>
      <c r="AP130" s="827"/>
      <c r="AQ130" s="828"/>
      <c r="AR130" s="828"/>
      <c r="AS130" s="828"/>
      <c r="AT130" s="829"/>
      <c r="AU130" s="283"/>
      <c r="AV130" s="283"/>
      <c r="AW130" s="283"/>
      <c r="AX130" s="793" t="s">
        <v>500</v>
      </c>
      <c r="AY130" s="794"/>
      <c r="AZ130" s="794"/>
      <c r="BA130" s="794"/>
      <c r="BB130" s="794"/>
      <c r="BC130" s="794"/>
      <c r="BD130" s="794"/>
      <c r="BE130" s="795"/>
      <c r="BF130" s="796">
        <v>6.2</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4"/>
      <c r="CB130" s="284"/>
      <c r="CC130" s="284"/>
      <c r="CD130" s="284"/>
      <c r="CE130" s="284"/>
      <c r="CF130" s="284"/>
      <c r="CG130" s="284"/>
      <c r="CH130" s="284"/>
      <c r="CI130" s="284"/>
      <c r="CJ130" s="284"/>
      <c r="CK130" s="284"/>
      <c r="CL130" s="284"/>
      <c r="CM130" s="284"/>
      <c r="CN130" s="284"/>
      <c r="CO130" s="284"/>
      <c r="CP130" s="284"/>
      <c r="CQ130" s="284"/>
      <c r="CR130" s="284"/>
      <c r="CS130" s="284"/>
      <c r="CT130" s="284"/>
      <c r="CU130" s="284"/>
      <c r="CV130" s="284"/>
      <c r="CW130" s="284"/>
      <c r="CX130" s="284"/>
      <c r="CY130" s="284"/>
      <c r="CZ130" s="284"/>
      <c r="DA130" s="284"/>
      <c r="DB130" s="284"/>
      <c r="DC130" s="284"/>
      <c r="DD130" s="284"/>
      <c r="DE130" s="284"/>
      <c r="DF130" s="284"/>
      <c r="DG130" s="284"/>
      <c r="DH130" s="284"/>
      <c r="DI130" s="284"/>
      <c r="DJ130" s="284"/>
      <c r="DK130" s="284"/>
      <c r="DL130" s="284"/>
      <c r="DM130" s="284"/>
      <c r="DN130" s="284"/>
      <c r="DO130" s="284"/>
      <c r="DP130" s="252"/>
      <c r="DQ130" s="252"/>
      <c r="DR130" s="252"/>
      <c r="DS130" s="252"/>
      <c r="DT130" s="252"/>
      <c r="DU130" s="252"/>
      <c r="DV130" s="252"/>
      <c r="DW130" s="252"/>
      <c r="DX130" s="252"/>
      <c r="DY130" s="252"/>
      <c r="DZ130" s="256"/>
    </row>
    <row r="131" spans="1:131" s="245"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501</v>
      </c>
      <c r="X131" s="804"/>
      <c r="Y131" s="804"/>
      <c r="Z131" s="805"/>
      <c r="AA131" s="806">
        <v>9923560</v>
      </c>
      <c r="AB131" s="807"/>
      <c r="AC131" s="807"/>
      <c r="AD131" s="807"/>
      <c r="AE131" s="808"/>
      <c r="AF131" s="809">
        <v>9932696</v>
      </c>
      <c r="AG131" s="807"/>
      <c r="AH131" s="807"/>
      <c r="AI131" s="807"/>
      <c r="AJ131" s="808"/>
      <c r="AK131" s="809">
        <v>10061851</v>
      </c>
      <c r="AL131" s="807"/>
      <c r="AM131" s="807"/>
      <c r="AN131" s="807"/>
      <c r="AO131" s="808"/>
      <c r="AP131" s="810"/>
      <c r="AQ131" s="811"/>
      <c r="AR131" s="811"/>
      <c r="AS131" s="811"/>
      <c r="AT131" s="812"/>
      <c r="AU131" s="283"/>
      <c r="AV131" s="283"/>
      <c r="AW131" s="283"/>
      <c r="AX131" s="771" t="s">
        <v>502</v>
      </c>
      <c r="AY131" s="772"/>
      <c r="AZ131" s="772"/>
      <c r="BA131" s="772"/>
      <c r="BB131" s="772"/>
      <c r="BC131" s="772"/>
      <c r="BD131" s="772"/>
      <c r="BE131" s="773"/>
      <c r="BF131" s="774" t="s">
        <v>126</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4"/>
      <c r="CB131" s="284"/>
      <c r="CC131" s="284"/>
      <c r="CD131" s="284"/>
      <c r="CE131" s="284"/>
      <c r="CF131" s="284"/>
      <c r="CG131" s="284"/>
      <c r="CH131" s="284"/>
      <c r="CI131" s="284"/>
      <c r="CJ131" s="284"/>
      <c r="CK131" s="284"/>
      <c r="CL131" s="284"/>
      <c r="CM131" s="284"/>
      <c r="CN131" s="284"/>
      <c r="CO131" s="284"/>
      <c r="CP131" s="284"/>
      <c r="CQ131" s="284"/>
      <c r="CR131" s="284"/>
      <c r="CS131" s="284"/>
      <c r="CT131" s="284"/>
      <c r="CU131" s="284"/>
      <c r="CV131" s="284"/>
      <c r="CW131" s="284"/>
      <c r="CX131" s="284"/>
      <c r="CY131" s="284"/>
      <c r="CZ131" s="284"/>
      <c r="DA131" s="284"/>
      <c r="DB131" s="284"/>
      <c r="DC131" s="284"/>
      <c r="DD131" s="284"/>
      <c r="DE131" s="284"/>
      <c r="DF131" s="284"/>
      <c r="DG131" s="284"/>
      <c r="DH131" s="284"/>
      <c r="DI131" s="284"/>
      <c r="DJ131" s="284"/>
      <c r="DK131" s="284"/>
      <c r="DL131" s="284"/>
      <c r="DM131" s="284"/>
      <c r="DN131" s="284"/>
      <c r="DO131" s="284"/>
      <c r="DP131" s="252"/>
      <c r="DQ131" s="252"/>
      <c r="DR131" s="252"/>
      <c r="DS131" s="252"/>
      <c r="DT131" s="252"/>
      <c r="DU131" s="252"/>
      <c r="DV131" s="252"/>
      <c r="DW131" s="252"/>
      <c r="DX131" s="252"/>
      <c r="DY131" s="252"/>
      <c r="DZ131" s="256"/>
    </row>
    <row r="132" spans="1:131" s="245" customFormat="1" ht="26.25" customHeight="1" x14ac:dyDescent="0.15">
      <c r="A132" s="780" t="s">
        <v>503</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504</v>
      </c>
      <c r="W132" s="784"/>
      <c r="X132" s="784"/>
      <c r="Y132" s="784"/>
      <c r="Z132" s="785"/>
      <c r="AA132" s="786">
        <v>6.7382370839999997</v>
      </c>
      <c r="AB132" s="787"/>
      <c r="AC132" s="787"/>
      <c r="AD132" s="787"/>
      <c r="AE132" s="788"/>
      <c r="AF132" s="789">
        <v>5.7245283660000004</v>
      </c>
      <c r="AG132" s="787"/>
      <c r="AH132" s="787"/>
      <c r="AI132" s="787"/>
      <c r="AJ132" s="788"/>
      <c r="AK132" s="789">
        <v>6.2595242170000001</v>
      </c>
      <c r="AL132" s="787"/>
      <c r="AM132" s="787"/>
      <c r="AN132" s="787"/>
      <c r="AO132" s="788"/>
      <c r="AP132" s="790"/>
      <c r="AQ132" s="791"/>
      <c r="AR132" s="791"/>
      <c r="AS132" s="791"/>
      <c r="AT132" s="792"/>
      <c r="AU132" s="285"/>
      <c r="AV132" s="286"/>
      <c r="AW132" s="286"/>
      <c r="AX132" s="252"/>
      <c r="AY132" s="252"/>
      <c r="AZ132" s="252"/>
      <c r="BA132" s="252"/>
      <c r="BB132" s="252"/>
      <c r="BC132" s="252"/>
      <c r="BD132" s="252"/>
      <c r="BE132" s="252"/>
      <c r="BF132" s="252"/>
      <c r="BG132" s="252"/>
      <c r="BH132" s="252"/>
      <c r="BI132" s="252"/>
      <c r="BJ132" s="252"/>
      <c r="BK132" s="252"/>
      <c r="BL132" s="252"/>
      <c r="BM132" s="252"/>
      <c r="BN132" s="252"/>
      <c r="BO132" s="252"/>
      <c r="BP132" s="252"/>
      <c r="BQ132" s="252"/>
      <c r="BR132" s="252"/>
      <c r="BS132" s="253"/>
      <c r="BT132" s="252"/>
      <c r="BU132" s="252"/>
      <c r="BV132" s="252"/>
      <c r="BW132" s="252"/>
      <c r="BX132" s="252"/>
      <c r="BY132" s="252"/>
      <c r="BZ132" s="252"/>
      <c r="CA132" s="284"/>
      <c r="CB132" s="284"/>
      <c r="CC132" s="284"/>
      <c r="CD132" s="284"/>
      <c r="CE132" s="284"/>
      <c r="CF132" s="284"/>
      <c r="CG132" s="284"/>
      <c r="CH132" s="284"/>
      <c r="CI132" s="284"/>
      <c r="CJ132" s="284"/>
      <c r="CK132" s="284"/>
      <c r="CL132" s="284"/>
      <c r="CM132" s="284"/>
      <c r="CN132" s="284"/>
      <c r="CO132" s="284"/>
      <c r="CP132" s="284"/>
      <c r="CQ132" s="284"/>
      <c r="CR132" s="284"/>
      <c r="CS132" s="284"/>
      <c r="CT132" s="284"/>
      <c r="CU132" s="284"/>
      <c r="CV132" s="284"/>
      <c r="CW132" s="284"/>
      <c r="CX132" s="284"/>
      <c r="CY132" s="284"/>
      <c r="CZ132" s="284"/>
      <c r="DA132" s="284"/>
      <c r="DB132" s="284"/>
      <c r="DC132" s="284"/>
      <c r="DD132" s="284"/>
      <c r="DE132" s="284"/>
      <c r="DF132" s="284"/>
      <c r="DG132" s="284"/>
      <c r="DH132" s="284"/>
      <c r="DI132" s="284"/>
      <c r="DJ132" s="284"/>
      <c r="DK132" s="284"/>
      <c r="DL132" s="284"/>
      <c r="DM132" s="284"/>
      <c r="DN132" s="284"/>
      <c r="DO132" s="284"/>
      <c r="DP132" s="256"/>
      <c r="DQ132" s="256"/>
      <c r="DR132" s="256"/>
      <c r="DS132" s="256"/>
      <c r="DT132" s="256"/>
      <c r="DU132" s="256"/>
      <c r="DV132" s="256"/>
      <c r="DW132" s="256"/>
      <c r="DX132" s="256"/>
      <c r="DY132" s="256"/>
      <c r="DZ132" s="256"/>
    </row>
    <row r="133" spans="1:131" s="245"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505</v>
      </c>
      <c r="W133" s="763"/>
      <c r="X133" s="763"/>
      <c r="Y133" s="763"/>
      <c r="Z133" s="764"/>
      <c r="AA133" s="765">
        <v>9.6</v>
      </c>
      <c r="AB133" s="766"/>
      <c r="AC133" s="766"/>
      <c r="AD133" s="766"/>
      <c r="AE133" s="767"/>
      <c r="AF133" s="765">
        <v>7.7</v>
      </c>
      <c r="AG133" s="766"/>
      <c r="AH133" s="766"/>
      <c r="AI133" s="766"/>
      <c r="AJ133" s="767"/>
      <c r="AK133" s="765">
        <v>6.2</v>
      </c>
      <c r="AL133" s="766"/>
      <c r="AM133" s="766"/>
      <c r="AN133" s="766"/>
      <c r="AO133" s="767"/>
      <c r="AP133" s="768"/>
      <c r="AQ133" s="769"/>
      <c r="AR133" s="769"/>
      <c r="AS133" s="769"/>
      <c r="AT133" s="770"/>
      <c r="AU133" s="286"/>
      <c r="AV133" s="286"/>
      <c r="AW133" s="286"/>
      <c r="AX133" s="286"/>
      <c r="AY133" s="286"/>
      <c r="AZ133" s="286"/>
      <c r="BA133" s="286"/>
      <c r="BB133" s="286"/>
      <c r="BC133" s="286"/>
      <c r="BD133" s="286"/>
      <c r="BE133" s="286"/>
      <c r="BF133" s="286"/>
      <c r="BG133" s="286"/>
      <c r="BH133" s="286"/>
      <c r="BI133" s="286"/>
      <c r="BJ133" s="286"/>
      <c r="BK133" s="286"/>
      <c r="BL133" s="286"/>
      <c r="BM133" s="286"/>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c r="CO133" s="284"/>
      <c r="CP133" s="284"/>
      <c r="CQ133" s="284"/>
      <c r="CR133" s="284"/>
      <c r="CS133" s="284"/>
      <c r="CT133" s="284"/>
      <c r="CU133" s="284"/>
      <c r="CV133" s="284"/>
      <c r="CW133" s="284"/>
      <c r="CX133" s="284"/>
      <c r="CY133" s="284"/>
      <c r="CZ133" s="284"/>
      <c r="DA133" s="284"/>
      <c r="DB133" s="284"/>
      <c r="DC133" s="284"/>
      <c r="DD133" s="284"/>
      <c r="DE133" s="284"/>
      <c r="DF133" s="284"/>
      <c r="DG133" s="284"/>
      <c r="DH133" s="284"/>
      <c r="DI133" s="284"/>
      <c r="DJ133" s="284"/>
      <c r="DK133" s="284"/>
      <c r="DL133" s="284"/>
      <c r="DM133" s="284"/>
      <c r="DN133" s="284"/>
      <c r="DO133" s="284"/>
      <c r="DP133" s="256"/>
      <c r="DQ133" s="256"/>
      <c r="DR133" s="256"/>
      <c r="DS133" s="256"/>
      <c r="DT133" s="256"/>
      <c r="DU133" s="256"/>
      <c r="DV133" s="256"/>
      <c r="DW133" s="256"/>
      <c r="DX133" s="256"/>
      <c r="DY133" s="256"/>
      <c r="DZ133" s="256"/>
    </row>
    <row r="134" spans="1:131" s="246" customFormat="1" ht="11.25" customHeight="1" x14ac:dyDescent="0.15">
      <c r="A134" s="287"/>
      <c r="B134" s="287"/>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6"/>
      <c r="AV134" s="286"/>
      <c r="AW134" s="286"/>
      <c r="AX134" s="286"/>
      <c r="AY134" s="286"/>
      <c r="AZ134" s="286"/>
      <c r="BA134" s="286"/>
      <c r="BB134" s="286"/>
      <c r="BC134" s="286"/>
      <c r="BD134" s="286"/>
      <c r="BE134" s="286"/>
      <c r="BF134" s="286"/>
      <c r="BG134" s="286"/>
      <c r="BH134" s="286"/>
      <c r="BI134" s="286"/>
      <c r="BJ134" s="286"/>
      <c r="BK134" s="286"/>
      <c r="BL134" s="286"/>
      <c r="BM134" s="286"/>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c r="CO134" s="284"/>
      <c r="CP134" s="284"/>
      <c r="CQ134" s="284"/>
      <c r="CR134" s="284"/>
      <c r="CS134" s="284"/>
      <c r="CT134" s="284"/>
      <c r="CU134" s="284"/>
      <c r="CV134" s="284"/>
      <c r="CW134" s="284"/>
      <c r="CX134" s="284"/>
      <c r="CY134" s="284"/>
      <c r="CZ134" s="284"/>
      <c r="DA134" s="284"/>
      <c r="DB134" s="284"/>
      <c r="DC134" s="284"/>
      <c r="DD134" s="284"/>
      <c r="DE134" s="284"/>
      <c r="DF134" s="284"/>
      <c r="DG134" s="284"/>
      <c r="DH134" s="284"/>
      <c r="DI134" s="284"/>
      <c r="DJ134" s="284"/>
      <c r="DK134" s="284"/>
      <c r="DL134" s="284"/>
      <c r="DM134" s="284"/>
      <c r="DN134" s="284"/>
      <c r="DO134" s="284"/>
      <c r="DP134" s="256"/>
      <c r="DQ134" s="256"/>
      <c r="DR134" s="256"/>
      <c r="DS134" s="256"/>
      <c r="DT134" s="256"/>
      <c r="DU134" s="256"/>
      <c r="DV134" s="256"/>
      <c r="DW134" s="256"/>
      <c r="DX134" s="256"/>
      <c r="DY134" s="256"/>
      <c r="DZ134" s="256"/>
      <c r="EA134" s="245"/>
    </row>
    <row r="135" spans="1:131" ht="14.25" hidden="1" x14ac:dyDescent="0.15">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c r="BO135" s="287"/>
      <c r="BP135" s="287"/>
      <c r="BQ135" s="287"/>
      <c r="BR135" s="287"/>
      <c r="BS135" s="287"/>
      <c r="BT135" s="287"/>
      <c r="BU135" s="287"/>
      <c r="BV135" s="287"/>
      <c r="BW135" s="287"/>
      <c r="BX135" s="287"/>
      <c r="BY135" s="287"/>
      <c r="BZ135" s="287"/>
      <c r="CA135" s="287"/>
      <c r="CB135" s="287"/>
      <c r="CC135" s="287"/>
      <c r="CD135" s="287"/>
      <c r="CE135" s="287"/>
      <c r="CF135" s="287"/>
      <c r="CG135" s="287"/>
      <c r="CH135" s="287"/>
      <c r="CI135" s="287"/>
      <c r="CJ135" s="287"/>
      <c r="CK135" s="287"/>
      <c r="CL135" s="287"/>
      <c r="CM135" s="287"/>
      <c r="CN135" s="287"/>
      <c r="CO135" s="287"/>
      <c r="CP135" s="287"/>
      <c r="CQ135" s="287"/>
      <c r="CR135" s="287"/>
      <c r="CS135" s="287"/>
      <c r="CT135" s="287"/>
      <c r="CU135" s="287"/>
      <c r="CV135" s="287"/>
      <c r="CW135" s="287"/>
      <c r="CX135" s="287"/>
      <c r="CY135" s="287"/>
      <c r="CZ135" s="287"/>
      <c r="DA135" s="287"/>
      <c r="DB135" s="287"/>
      <c r="DC135" s="287"/>
      <c r="DD135" s="287"/>
      <c r="DE135" s="287"/>
      <c r="DF135" s="287"/>
      <c r="DG135" s="287"/>
      <c r="DH135" s="287"/>
      <c r="DI135" s="287"/>
      <c r="DJ135" s="287"/>
      <c r="DK135" s="287"/>
      <c r="DL135" s="287"/>
      <c r="DM135" s="287"/>
      <c r="DN135" s="287"/>
      <c r="DO135" s="287"/>
      <c r="DP135" s="287"/>
      <c r="DQ135" s="287"/>
      <c r="DR135" s="287"/>
      <c r="DS135" s="287"/>
      <c r="DT135" s="287"/>
      <c r="DU135" s="287"/>
      <c r="DV135" s="287"/>
      <c r="DW135" s="287"/>
      <c r="DX135" s="287"/>
      <c r="DY135" s="287"/>
      <c r="DZ135" s="287"/>
    </row>
    <row r="136" spans="1:131" hidden="1" x14ac:dyDescent="0.15"/>
  </sheetData>
  <sheetProtection algorithmName="SHA-512" hashValue="0hcbVenAdyX0Kv31vhoZfXZ9Vhpr50V1RKhIzz0Z3IxPpi8juHxxbM3z/hBqIc6Y3BJo6M9xnyFwoECk81FXzQ==" saltValue="YlZnuoja7tZvF3cG0SjTm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0" customWidth="1"/>
    <col min="121" max="121" width="0" style="289" hidden="1" customWidth="1"/>
    <col min="122" max="16384" width="9" style="289" hidden="1"/>
  </cols>
  <sheetData>
    <row r="1" spans="1:120" x14ac:dyDescent="0.15">
      <c r="A1" s="289"/>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c r="DM1" s="289"/>
      <c r="DN1" s="289"/>
      <c r="DO1" s="289"/>
      <c r="DP1" s="28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89"/>
    </row>
    <row r="17" spans="119:120" x14ac:dyDescent="0.15">
      <c r="DP17" s="289"/>
    </row>
    <row r="18" spans="119:120" x14ac:dyDescent="0.15"/>
    <row r="19" spans="119:120" x14ac:dyDescent="0.15"/>
    <row r="20" spans="119:120" x14ac:dyDescent="0.15">
      <c r="DO20" s="289"/>
      <c r="DP20" s="289"/>
    </row>
    <row r="21" spans="119:120" x14ac:dyDescent="0.15">
      <c r="DP21" s="289"/>
    </row>
    <row r="22" spans="119:120" x14ac:dyDescent="0.15"/>
    <row r="23" spans="119:120" x14ac:dyDescent="0.15">
      <c r="DO23" s="289"/>
      <c r="DP23" s="289"/>
    </row>
    <row r="24" spans="119:120" x14ac:dyDescent="0.15">
      <c r="DP24" s="289"/>
    </row>
    <row r="25" spans="119:120" x14ac:dyDescent="0.15">
      <c r="DP25" s="289"/>
    </row>
    <row r="26" spans="119:120" x14ac:dyDescent="0.15">
      <c r="DO26" s="289"/>
      <c r="DP26" s="289"/>
    </row>
    <row r="27" spans="119:120" x14ac:dyDescent="0.15"/>
    <row r="28" spans="119:120" x14ac:dyDescent="0.15">
      <c r="DO28" s="289"/>
      <c r="DP28" s="289"/>
    </row>
    <row r="29" spans="119:120" x14ac:dyDescent="0.15">
      <c r="DP29" s="289"/>
    </row>
    <row r="30" spans="119:120" x14ac:dyDescent="0.15"/>
    <row r="31" spans="119:120" x14ac:dyDescent="0.15">
      <c r="DO31" s="289"/>
      <c r="DP31" s="289"/>
    </row>
    <row r="32" spans="119:120" x14ac:dyDescent="0.15"/>
    <row r="33" spans="98:120" x14ac:dyDescent="0.15">
      <c r="DO33" s="289"/>
      <c r="DP33" s="289"/>
    </row>
    <row r="34" spans="98:120" x14ac:dyDescent="0.15">
      <c r="DM34" s="289"/>
    </row>
    <row r="35" spans="98:120" x14ac:dyDescent="0.15">
      <c r="CT35" s="289"/>
      <c r="CU35" s="289"/>
      <c r="CV35" s="289"/>
      <c r="CY35" s="289"/>
      <c r="CZ35" s="289"/>
      <c r="DA35" s="289"/>
      <c r="DD35" s="289"/>
      <c r="DE35" s="289"/>
      <c r="DF35" s="289"/>
      <c r="DI35" s="289"/>
      <c r="DJ35" s="289"/>
      <c r="DK35" s="289"/>
      <c r="DM35" s="289"/>
      <c r="DN35" s="289"/>
      <c r="DO35" s="289"/>
      <c r="DP35" s="289"/>
    </row>
    <row r="36" spans="98:120" x14ac:dyDescent="0.15"/>
    <row r="37" spans="98:120" x14ac:dyDescent="0.15">
      <c r="CW37" s="289"/>
      <c r="DB37" s="289"/>
      <c r="DG37" s="289"/>
      <c r="DL37" s="289"/>
      <c r="DP37" s="289"/>
    </row>
    <row r="38" spans="98:120" x14ac:dyDescent="0.15">
      <c r="CT38" s="289"/>
      <c r="CU38" s="289"/>
      <c r="CV38" s="289"/>
      <c r="CW38" s="289"/>
      <c r="CY38" s="289"/>
      <c r="CZ38" s="289"/>
      <c r="DA38" s="289"/>
      <c r="DB38" s="289"/>
      <c r="DD38" s="289"/>
      <c r="DE38" s="289"/>
      <c r="DF38" s="289"/>
      <c r="DG38" s="289"/>
      <c r="DI38" s="289"/>
      <c r="DJ38" s="289"/>
      <c r="DK38" s="289"/>
      <c r="DL38" s="289"/>
      <c r="DN38" s="289"/>
      <c r="DO38" s="289"/>
      <c r="DP38" s="28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89"/>
      <c r="DO49" s="289"/>
      <c r="DP49" s="28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89"/>
      <c r="CS63" s="289"/>
      <c r="CX63" s="289"/>
      <c r="DC63" s="289"/>
      <c r="DH63" s="289"/>
    </row>
    <row r="64" spans="22:120" x14ac:dyDescent="0.15">
      <c r="V64" s="289"/>
    </row>
    <row r="65" spans="15:120" x14ac:dyDescent="0.15">
      <c r="X65" s="289"/>
      <c r="Z65" s="289"/>
      <c r="AA65" s="289"/>
      <c r="AB65" s="289"/>
      <c r="AC65" s="289"/>
      <c r="AD65" s="289"/>
      <c r="AE65" s="289"/>
      <c r="AF65" s="289"/>
      <c r="AG65" s="289"/>
      <c r="AH65" s="289"/>
      <c r="AI65" s="289"/>
      <c r="AJ65" s="289"/>
      <c r="AK65" s="289"/>
      <c r="AL65" s="289"/>
      <c r="AM65" s="289"/>
      <c r="AN65" s="289"/>
      <c r="AO65" s="289"/>
      <c r="AP65" s="289"/>
      <c r="AQ65" s="289"/>
      <c r="AR65" s="289"/>
      <c r="AS65" s="289"/>
      <c r="AT65" s="289"/>
      <c r="AU65" s="289"/>
      <c r="AV65" s="289"/>
      <c r="AW65" s="289"/>
      <c r="AX65" s="289"/>
      <c r="AY65" s="289"/>
      <c r="AZ65" s="289"/>
      <c r="BA65" s="289"/>
      <c r="BB65" s="289"/>
      <c r="BC65" s="289"/>
      <c r="BD65" s="289"/>
      <c r="BE65" s="289"/>
      <c r="BF65" s="289"/>
      <c r="BG65" s="289"/>
      <c r="BH65" s="289"/>
      <c r="BI65" s="289"/>
      <c r="BJ65" s="289"/>
      <c r="BK65" s="289"/>
      <c r="BL65" s="289"/>
      <c r="BM65" s="289"/>
      <c r="BN65" s="289"/>
      <c r="BO65" s="289"/>
      <c r="BP65" s="289"/>
      <c r="BQ65" s="289"/>
      <c r="BR65" s="289"/>
      <c r="BS65" s="289"/>
      <c r="BT65" s="289"/>
      <c r="BU65" s="289"/>
      <c r="BV65" s="289"/>
      <c r="BW65" s="289"/>
      <c r="BX65" s="289"/>
      <c r="BY65" s="289"/>
      <c r="BZ65" s="289"/>
      <c r="CA65" s="289"/>
      <c r="CB65" s="289"/>
      <c r="CC65" s="289"/>
      <c r="CD65" s="289"/>
      <c r="CE65" s="289"/>
      <c r="CF65" s="289"/>
      <c r="CG65" s="289"/>
      <c r="CH65" s="289"/>
      <c r="CI65" s="289"/>
      <c r="CJ65" s="289"/>
      <c r="CK65" s="289"/>
      <c r="CL65" s="289"/>
      <c r="CM65" s="289"/>
      <c r="CN65" s="289"/>
      <c r="CO65" s="289"/>
      <c r="CP65" s="289"/>
      <c r="CQ65" s="289"/>
      <c r="CR65" s="289"/>
      <c r="CU65" s="289"/>
      <c r="CZ65" s="289"/>
      <c r="DE65" s="289"/>
      <c r="DJ65" s="289"/>
    </row>
    <row r="66" spans="15:120" x14ac:dyDescent="0.15">
      <c r="Q66" s="289"/>
      <c r="S66" s="289"/>
      <c r="U66" s="289"/>
      <c r="DM66" s="289"/>
    </row>
    <row r="67" spans="15:120" x14ac:dyDescent="0.15">
      <c r="O67" s="289"/>
      <c r="P67" s="289"/>
      <c r="R67" s="289"/>
      <c r="T67" s="289"/>
      <c r="Y67" s="289"/>
      <c r="CT67" s="289"/>
      <c r="CV67" s="289"/>
      <c r="CW67" s="289"/>
      <c r="CY67" s="289"/>
      <c r="DA67" s="289"/>
      <c r="DB67" s="289"/>
      <c r="DD67" s="289"/>
      <c r="DF67" s="289"/>
      <c r="DG67" s="289"/>
      <c r="DI67" s="289"/>
      <c r="DK67" s="289"/>
      <c r="DL67" s="289"/>
      <c r="DN67" s="289"/>
      <c r="DO67" s="289"/>
      <c r="DP67" s="289"/>
    </row>
    <row r="68" spans="15:120" x14ac:dyDescent="0.15"/>
    <row r="69" spans="15:120" x14ac:dyDescent="0.15"/>
    <row r="70" spans="15:120" x14ac:dyDescent="0.15"/>
    <row r="71" spans="15:120" x14ac:dyDescent="0.15"/>
    <row r="72" spans="15:120" x14ac:dyDescent="0.15">
      <c r="DP72" s="289"/>
    </row>
    <row r="73" spans="15:120" x14ac:dyDescent="0.15">
      <c r="DP73" s="28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89"/>
      <c r="CX96" s="289"/>
      <c r="DC96" s="289"/>
      <c r="DH96" s="289"/>
    </row>
    <row r="97" spans="24:120" x14ac:dyDescent="0.15">
      <c r="CS97" s="289"/>
      <c r="CX97" s="289"/>
      <c r="DC97" s="289"/>
      <c r="DH97" s="289"/>
      <c r="DP97" s="290" t="s">
        <v>506</v>
      </c>
    </row>
    <row r="98" spans="24:120" hidden="1" x14ac:dyDescent="0.15">
      <c r="CS98" s="289"/>
      <c r="CX98" s="289"/>
      <c r="DC98" s="289"/>
      <c r="DH98" s="289"/>
    </row>
    <row r="99" spans="24:120" hidden="1" x14ac:dyDescent="0.15">
      <c r="CS99" s="289"/>
      <c r="CX99" s="289"/>
      <c r="DC99" s="289"/>
      <c r="DH99" s="289"/>
    </row>
    <row r="101" spans="24:120" ht="12" hidden="1" customHeight="1" x14ac:dyDescent="0.15">
      <c r="X101" s="289"/>
      <c r="Y101" s="289"/>
      <c r="Z101" s="289"/>
      <c r="AA101" s="289"/>
      <c r="AB101" s="289"/>
      <c r="AC101" s="289"/>
      <c r="AD101" s="289"/>
      <c r="AE101" s="289"/>
      <c r="AF101" s="289"/>
      <c r="AG101" s="289"/>
      <c r="AH101" s="289"/>
      <c r="AI101" s="289"/>
      <c r="AJ101" s="289"/>
      <c r="AK101" s="289"/>
      <c r="AL101" s="289"/>
      <c r="AM101" s="289"/>
      <c r="AN101" s="289"/>
      <c r="AO101" s="289"/>
      <c r="AP101" s="289"/>
      <c r="AQ101" s="289"/>
      <c r="AR101" s="289"/>
      <c r="AS101" s="289"/>
      <c r="AT101" s="289"/>
      <c r="AU101" s="289"/>
      <c r="AV101" s="289"/>
      <c r="AW101" s="289"/>
      <c r="AX101" s="289"/>
      <c r="AY101" s="289"/>
      <c r="AZ101" s="289"/>
      <c r="BA101" s="289"/>
      <c r="BB101" s="289"/>
      <c r="BC101" s="289"/>
      <c r="BD101" s="289"/>
      <c r="BE101" s="289"/>
      <c r="BF101" s="289"/>
      <c r="BG101" s="289"/>
      <c r="BH101" s="289"/>
      <c r="BI101" s="289"/>
      <c r="BJ101" s="289"/>
      <c r="BK101" s="289"/>
      <c r="BL101" s="289"/>
      <c r="BM101" s="289"/>
      <c r="BN101" s="289"/>
      <c r="BO101" s="289"/>
      <c r="BP101" s="289"/>
      <c r="BQ101" s="289"/>
      <c r="BR101" s="289"/>
      <c r="BS101" s="289"/>
      <c r="BT101" s="289"/>
      <c r="BU101" s="289"/>
      <c r="BV101" s="289"/>
      <c r="BW101" s="289"/>
      <c r="BX101" s="289"/>
      <c r="BY101" s="289"/>
      <c r="BZ101" s="289"/>
      <c r="CA101" s="289"/>
      <c r="CB101" s="289"/>
      <c r="CC101" s="289"/>
      <c r="CD101" s="289"/>
      <c r="CE101" s="289"/>
      <c r="CF101" s="289"/>
      <c r="CG101" s="289"/>
      <c r="CH101" s="289"/>
      <c r="CI101" s="289"/>
      <c r="CJ101" s="289"/>
      <c r="CK101" s="289"/>
      <c r="CL101" s="289"/>
      <c r="CM101" s="289"/>
      <c r="CN101" s="289"/>
      <c r="CO101" s="289"/>
      <c r="CP101" s="289"/>
      <c r="CQ101" s="289"/>
      <c r="CR101" s="289"/>
      <c r="CU101" s="289"/>
      <c r="CZ101" s="289"/>
      <c r="DE101" s="289"/>
      <c r="DJ101" s="289"/>
    </row>
    <row r="102" spans="24:120" ht="1.5" hidden="1" customHeight="1" x14ac:dyDescent="0.15">
      <c r="CU102" s="289"/>
      <c r="CZ102" s="289"/>
      <c r="DE102" s="289"/>
      <c r="DJ102" s="289"/>
      <c r="DM102" s="289"/>
    </row>
    <row r="103" spans="24:120" hidden="1" x14ac:dyDescent="0.15">
      <c r="CT103" s="289"/>
      <c r="CV103" s="289"/>
      <c r="CW103" s="289"/>
      <c r="CY103" s="289"/>
      <c r="DA103" s="289"/>
      <c r="DB103" s="289"/>
      <c r="DD103" s="289"/>
      <c r="DF103" s="289"/>
      <c r="DG103" s="289"/>
      <c r="DI103" s="289"/>
      <c r="DK103" s="289"/>
      <c r="DL103" s="289"/>
      <c r="DM103" s="289"/>
      <c r="DN103" s="289"/>
      <c r="DO103" s="289"/>
      <c r="DP103" s="289"/>
    </row>
    <row r="104" spans="24:120" hidden="1" x14ac:dyDescent="0.15">
      <c r="CV104" s="289"/>
      <c r="CW104" s="289"/>
      <c r="DA104" s="289"/>
      <c r="DB104" s="289"/>
      <c r="DF104" s="289"/>
      <c r="DG104" s="289"/>
      <c r="DK104" s="289"/>
      <c r="DL104" s="289"/>
      <c r="DN104" s="289"/>
      <c r="DO104" s="289"/>
      <c r="DP104" s="289"/>
    </row>
    <row r="105" spans="24:120" ht="12.75" hidden="1" customHeight="1" x14ac:dyDescent="0.15"/>
  </sheetData>
  <sheetProtection algorithmName="SHA-512" hashValue="od+/iMTE8dmErLWp3qSI8MigwqYiFLWaGZsmE6lsT/oRynrno20R5Bywrbh8d1PPEGAcsfn0rkzK+GAIuJFhWg==" saltValue="Izv7ptxGKDE/8l575O+n3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0" customWidth="1"/>
    <col min="117" max="16384" width="9" style="289" hidden="1"/>
  </cols>
  <sheetData>
    <row r="1" spans="2:116" x14ac:dyDescent="0.15">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row>
    <row r="2" spans="2:116" x14ac:dyDescent="0.15"/>
    <row r="3" spans="2:116" x14ac:dyDescent="0.15"/>
    <row r="4" spans="2:116" x14ac:dyDescent="0.15">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89"/>
      <c r="BD4" s="289"/>
      <c r="BE4" s="289"/>
      <c r="BF4" s="289"/>
      <c r="BG4" s="289"/>
      <c r="BH4" s="289"/>
      <c r="BI4" s="289"/>
      <c r="BJ4" s="289"/>
      <c r="BK4" s="289"/>
      <c r="BL4" s="289"/>
      <c r="BM4" s="289"/>
      <c r="BN4" s="289"/>
      <c r="BO4" s="289"/>
      <c r="BP4" s="289"/>
      <c r="BQ4" s="289"/>
      <c r="BR4" s="289"/>
      <c r="BS4" s="289"/>
      <c r="BT4" s="289"/>
      <c r="BU4" s="289"/>
      <c r="BV4" s="289"/>
      <c r="BW4" s="289"/>
      <c r="BX4" s="289"/>
      <c r="BY4" s="289"/>
      <c r="BZ4" s="289"/>
      <c r="CA4" s="289"/>
      <c r="CB4" s="289"/>
      <c r="CC4" s="289"/>
      <c r="CD4" s="289"/>
      <c r="CE4" s="289"/>
      <c r="CF4" s="289"/>
      <c r="CG4" s="289"/>
      <c r="CH4" s="289"/>
      <c r="CI4" s="289"/>
      <c r="CJ4" s="289"/>
      <c r="CK4" s="289"/>
      <c r="CL4" s="289"/>
      <c r="CM4" s="289"/>
      <c r="CN4" s="289"/>
      <c r="CO4" s="289"/>
      <c r="CP4" s="289"/>
      <c r="CQ4" s="289"/>
      <c r="CR4" s="289"/>
      <c r="CS4" s="289"/>
      <c r="CT4" s="289"/>
      <c r="CU4" s="289"/>
      <c r="CV4" s="289"/>
      <c r="CW4" s="289"/>
      <c r="CX4" s="289"/>
      <c r="CY4" s="289"/>
      <c r="CZ4" s="289"/>
      <c r="DA4" s="289"/>
      <c r="DB4" s="289"/>
      <c r="DC4" s="289"/>
      <c r="DD4" s="289"/>
      <c r="DE4" s="289"/>
      <c r="DF4" s="289"/>
      <c r="DG4" s="289"/>
      <c r="DH4" s="289"/>
      <c r="DI4" s="289"/>
      <c r="DJ4" s="289"/>
      <c r="DK4" s="289"/>
      <c r="DL4" s="289"/>
    </row>
    <row r="5" spans="2:116" x14ac:dyDescent="0.15">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c r="BW5" s="289"/>
      <c r="BX5" s="289"/>
      <c r="BY5" s="289"/>
      <c r="BZ5" s="289"/>
      <c r="CA5" s="289"/>
      <c r="CB5" s="289"/>
      <c r="CC5" s="289"/>
      <c r="CD5" s="289"/>
      <c r="CE5" s="289"/>
      <c r="CF5" s="289"/>
      <c r="CG5" s="289"/>
      <c r="CH5" s="289"/>
      <c r="CI5" s="289"/>
      <c r="CJ5" s="289"/>
      <c r="CK5" s="289"/>
      <c r="CL5" s="289"/>
      <c r="CM5" s="289"/>
      <c r="CN5" s="289"/>
      <c r="CO5" s="289"/>
      <c r="CP5" s="289"/>
      <c r="CQ5" s="289"/>
      <c r="CR5" s="289"/>
      <c r="CS5" s="289"/>
      <c r="CT5" s="289"/>
      <c r="CU5" s="289"/>
      <c r="CV5" s="289"/>
      <c r="CW5" s="289"/>
      <c r="CX5" s="289"/>
      <c r="CY5" s="289"/>
      <c r="CZ5" s="289"/>
      <c r="DA5" s="289"/>
      <c r="DB5" s="289"/>
      <c r="DC5" s="289"/>
      <c r="DD5" s="289"/>
      <c r="DE5" s="289"/>
      <c r="DF5" s="289"/>
      <c r="DG5" s="289"/>
      <c r="DH5" s="289"/>
      <c r="DI5" s="289"/>
      <c r="DJ5" s="289"/>
      <c r="DK5" s="289"/>
      <c r="DL5" s="28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289"/>
      <c r="BA18" s="289"/>
      <c r="BB18" s="289"/>
      <c r="BC18" s="289"/>
      <c r="BD18" s="289"/>
      <c r="BE18" s="289"/>
      <c r="BF18" s="289"/>
      <c r="BG18" s="289"/>
      <c r="BH18" s="289"/>
      <c r="BI18" s="289"/>
      <c r="BJ18" s="289"/>
      <c r="BK18" s="289"/>
      <c r="BL18" s="289"/>
      <c r="BM18" s="289"/>
      <c r="BN18" s="289"/>
      <c r="BO18" s="289"/>
      <c r="BP18" s="289"/>
      <c r="BQ18" s="289"/>
      <c r="BR18" s="289"/>
      <c r="BS18" s="289"/>
      <c r="BT18" s="289"/>
      <c r="BU18" s="289"/>
      <c r="BV18" s="289"/>
      <c r="BW18" s="289"/>
      <c r="BX18" s="289"/>
      <c r="BY18" s="289"/>
      <c r="BZ18" s="289"/>
      <c r="CA18" s="289"/>
      <c r="CB18" s="289"/>
      <c r="CC18" s="289"/>
      <c r="CD18" s="289"/>
      <c r="CE18" s="289"/>
      <c r="CF18" s="289"/>
      <c r="CG18" s="289"/>
      <c r="CH18" s="289"/>
      <c r="CI18" s="289"/>
      <c r="CJ18" s="289"/>
      <c r="CK18" s="289"/>
      <c r="CL18" s="289"/>
      <c r="CM18" s="289"/>
      <c r="CN18" s="289"/>
      <c r="CO18" s="289"/>
      <c r="CP18" s="289"/>
      <c r="CQ18" s="289"/>
      <c r="CR18" s="289"/>
      <c r="CS18" s="289"/>
      <c r="CT18" s="289"/>
      <c r="CU18" s="289"/>
      <c r="CV18" s="289"/>
      <c r="CW18" s="289"/>
      <c r="CX18" s="289"/>
      <c r="CY18" s="289"/>
      <c r="CZ18" s="289"/>
      <c r="DA18" s="289"/>
      <c r="DB18" s="289"/>
      <c r="DC18" s="289"/>
      <c r="DD18" s="289"/>
      <c r="DE18" s="289"/>
      <c r="DF18" s="289"/>
      <c r="DG18" s="289"/>
      <c r="DH18" s="289"/>
      <c r="DI18" s="289"/>
      <c r="DJ18" s="289"/>
      <c r="DK18" s="289"/>
      <c r="DL18" s="289"/>
    </row>
    <row r="19" spans="9:116" x14ac:dyDescent="0.15"/>
    <row r="20" spans="9:116" x14ac:dyDescent="0.15"/>
    <row r="21" spans="9:116" x14ac:dyDescent="0.15">
      <c r="DL21" s="289"/>
    </row>
    <row r="22" spans="9:116" x14ac:dyDescent="0.15">
      <c r="DI22" s="289"/>
      <c r="DJ22" s="289"/>
      <c r="DK22" s="289"/>
      <c r="DL22" s="289"/>
    </row>
    <row r="23" spans="9:116" x14ac:dyDescent="0.15">
      <c r="CY23" s="289"/>
      <c r="CZ23" s="289"/>
      <c r="DA23" s="289"/>
      <c r="DB23" s="289"/>
      <c r="DC23" s="289"/>
      <c r="DD23" s="289"/>
      <c r="DE23" s="289"/>
      <c r="DF23" s="289"/>
      <c r="DG23" s="289"/>
      <c r="DH23" s="289"/>
      <c r="DI23" s="289"/>
      <c r="DJ23" s="289"/>
      <c r="DK23" s="289"/>
      <c r="DL23" s="28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89"/>
      <c r="DA35" s="289"/>
      <c r="DB35" s="289"/>
      <c r="DC35" s="289"/>
      <c r="DD35" s="289"/>
      <c r="DE35" s="289"/>
      <c r="DF35" s="289"/>
      <c r="DG35" s="289"/>
      <c r="DH35" s="289"/>
      <c r="DI35" s="289"/>
      <c r="DJ35" s="289"/>
      <c r="DK35" s="289"/>
      <c r="DL35" s="289"/>
    </row>
    <row r="36" spans="15:116" x14ac:dyDescent="0.15"/>
    <row r="37" spans="15:116" x14ac:dyDescent="0.15">
      <c r="DL37" s="289"/>
    </row>
    <row r="38" spans="15:116" x14ac:dyDescent="0.15">
      <c r="DI38" s="289"/>
      <c r="DJ38" s="289"/>
      <c r="DK38" s="289"/>
      <c r="DL38" s="289"/>
    </row>
    <row r="39" spans="15:116" x14ac:dyDescent="0.15"/>
    <row r="40" spans="15:116" x14ac:dyDescent="0.15"/>
    <row r="41" spans="15:116" x14ac:dyDescent="0.15"/>
    <row r="42" spans="15:116" x14ac:dyDescent="0.15"/>
    <row r="43" spans="15:116" x14ac:dyDescent="0.15">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289"/>
      <c r="BA43" s="289"/>
      <c r="BB43" s="289"/>
      <c r="BC43" s="289"/>
      <c r="BD43" s="289"/>
      <c r="BE43" s="289"/>
      <c r="BF43" s="289"/>
      <c r="BG43" s="289"/>
      <c r="BH43" s="289"/>
      <c r="BI43" s="289"/>
      <c r="BJ43" s="289"/>
      <c r="BK43" s="289"/>
      <c r="BL43" s="289"/>
      <c r="BM43" s="289"/>
      <c r="BN43" s="289"/>
      <c r="BO43" s="289"/>
      <c r="BP43" s="289"/>
      <c r="BQ43" s="289"/>
      <c r="BR43" s="289"/>
      <c r="BS43" s="289"/>
      <c r="BT43" s="289"/>
      <c r="BU43" s="289"/>
      <c r="BV43" s="289"/>
      <c r="BW43" s="289"/>
      <c r="BX43" s="289"/>
      <c r="BY43" s="289"/>
      <c r="BZ43" s="289"/>
      <c r="CA43" s="289"/>
      <c r="CB43" s="289"/>
      <c r="CC43" s="289"/>
      <c r="CD43" s="289"/>
      <c r="CE43" s="289"/>
      <c r="CF43" s="289"/>
      <c r="CG43" s="289"/>
      <c r="CH43" s="289"/>
      <c r="CI43" s="289"/>
      <c r="CJ43" s="289"/>
      <c r="CK43" s="289"/>
      <c r="CL43" s="289"/>
      <c r="CM43" s="289"/>
      <c r="CN43" s="289"/>
      <c r="CO43" s="289"/>
      <c r="CP43" s="289"/>
      <c r="CQ43" s="289"/>
      <c r="CR43" s="289"/>
      <c r="CS43" s="289"/>
      <c r="CT43" s="289"/>
      <c r="CU43" s="289"/>
      <c r="CV43" s="289"/>
      <c r="CW43" s="289"/>
      <c r="CX43" s="289"/>
      <c r="CY43" s="289"/>
      <c r="CZ43" s="289"/>
      <c r="DA43" s="289"/>
      <c r="DB43" s="289"/>
      <c r="DC43" s="289"/>
      <c r="DD43" s="289"/>
      <c r="DE43" s="289"/>
      <c r="DF43" s="289"/>
      <c r="DG43" s="289"/>
      <c r="DH43" s="289"/>
      <c r="DI43" s="289"/>
      <c r="DJ43" s="289"/>
      <c r="DK43" s="289"/>
      <c r="DL43" s="289"/>
    </row>
    <row r="44" spans="15:116" x14ac:dyDescent="0.15">
      <c r="DL44" s="289"/>
    </row>
    <row r="45" spans="15:116" x14ac:dyDescent="0.15"/>
    <row r="46" spans="15:116" x14ac:dyDescent="0.15">
      <c r="DA46" s="289"/>
      <c r="DB46" s="289"/>
      <c r="DC46" s="289"/>
      <c r="DD46" s="289"/>
      <c r="DE46" s="289"/>
      <c r="DF46" s="289"/>
      <c r="DG46" s="289"/>
      <c r="DH46" s="289"/>
      <c r="DI46" s="289"/>
      <c r="DJ46" s="289"/>
      <c r="DK46" s="289"/>
      <c r="DL46" s="289"/>
    </row>
    <row r="47" spans="15:116" x14ac:dyDescent="0.15"/>
    <row r="48" spans="15:116" x14ac:dyDescent="0.15"/>
    <row r="49" spans="104:116" x14ac:dyDescent="0.15"/>
    <row r="50" spans="104:116" x14ac:dyDescent="0.15">
      <c r="CZ50" s="289"/>
      <c r="DA50" s="289"/>
      <c r="DB50" s="289"/>
      <c r="DC50" s="289"/>
      <c r="DD50" s="289"/>
      <c r="DE50" s="289"/>
      <c r="DF50" s="289"/>
      <c r="DG50" s="289"/>
      <c r="DH50" s="289"/>
      <c r="DI50" s="289"/>
      <c r="DJ50" s="289"/>
      <c r="DK50" s="289"/>
      <c r="DL50" s="289"/>
    </row>
    <row r="51" spans="104:116" x14ac:dyDescent="0.15"/>
    <row r="52" spans="104:116" x14ac:dyDescent="0.15"/>
    <row r="53" spans="104:116" x14ac:dyDescent="0.15">
      <c r="DL53" s="28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89"/>
      <c r="DD67" s="289"/>
      <c r="DE67" s="289"/>
      <c r="DF67" s="289"/>
      <c r="DG67" s="289"/>
      <c r="DH67" s="289"/>
      <c r="DI67" s="289"/>
      <c r="DJ67" s="289"/>
      <c r="DK67" s="289"/>
      <c r="DL67" s="28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10ihMZlo8RHh9YxvqKWID5VtmDb/xCvSt+2nxAGdzI7r1Z5f8SXHPgEq5mXh9fgfZ7xUhr2F+WXHnQYTSXXjg==" saltValue="bmMmgL/NkDaryIhw1wQHz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15"/>
  <cols>
    <col min="1" max="36" width="2.5" style="291" customWidth="1"/>
    <col min="37" max="44" width="17" style="291" customWidth="1"/>
    <col min="45" max="45" width="6.125" style="298" customWidth="1"/>
    <col min="46" max="46" width="3" style="296" customWidth="1"/>
    <col min="47" max="47" width="19.125" style="291" hidden="1" customWidth="1"/>
    <col min="48" max="52" width="12.625" style="291" hidden="1" customWidth="1"/>
    <col min="53" max="16384" width="8.625" style="291" hidden="1"/>
  </cols>
  <sheetData>
    <row r="1" spans="1:46" x14ac:dyDescent="0.15">
      <c r="AS1" s="292"/>
      <c r="AT1" s="292"/>
    </row>
    <row r="2" spans="1:46" x14ac:dyDescent="0.15">
      <c r="AS2" s="292"/>
      <c r="AT2" s="292"/>
    </row>
    <row r="3" spans="1:46" x14ac:dyDescent="0.15">
      <c r="AS3" s="292"/>
      <c r="AT3" s="292"/>
    </row>
    <row r="4" spans="1:46" x14ac:dyDescent="0.15">
      <c r="AS4" s="292"/>
      <c r="AT4" s="292"/>
    </row>
    <row r="5" spans="1:46" ht="17.25" x14ac:dyDescent="0.15">
      <c r="A5" s="293" t="s">
        <v>507</v>
      </c>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5"/>
    </row>
    <row r="6" spans="1:46" x14ac:dyDescent="0.15">
      <c r="A6" s="296"/>
      <c r="B6" s="292"/>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7" t="s">
        <v>508</v>
      </c>
      <c r="AL6" s="297"/>
      <c r="AM6" s="297"/>
      <c r="AN6" s="297"/>
      <c r="AO6" s="292"/>
      <c r="AP6" s="292"/>
      <c r="AQ6" s="292"/>
      <c r="AR6" s="292"/>
    </row>
    <row r="7" spans="1:46" x14ac:dyDescent="0.15">
      <c r="A7" s="296"/>
      <c r="B7" s="292"/>
      <c r="C7" s="292"/>
      <c r="D7" s="29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9"/>
      <c r="AL7" s="300"/>
      <c r="AM7" s="300"/>
      <c r="AN7" s="301"/>
      <c r="AO7" s="1178" t="s">
        <v>509</v>
      </c>
      <c r="AP7" s="302"/>
      <c r="AQ7" s="303" t="s">
        <v>510</v>
      </c>
      <c r="AR7" s="304"/>
    </row>
    <row r="8" spans="1:46" x14ac:dyDescent="0.15">
      <c r="A8" s="296"/>
      <c r="B8" s="292"/>
      <c r="C8" s="292"/>
      <c r="D8" s="29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305"/>
      <c r="AL8" s="306"/>
      <c r="AM8" s="306"/>
      <c r="AN8" s="307"/>
      <c r="AO8" s="1179"/>
      <c r="AP8" s="308" t="s">
        <v>511</v>
      </c>
      <c r="AQ8" s="309" t="s">
        <v>512</v>
      </c>
      <c r="AR8" s="310" t="s">
        <v>513</v>
      </c>
    </row>
    <row r="9" spans="1:46" x14ac:dyDescent="0.15">
      <c r="A9" s="29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1192" t="s">
        <v>514</v>
      </c>
      <c r="AL9" s="1193"/>
      <c r="AM9" s="1193"/>
      <c r="AN9" s="1194"/>
      <c r="AO9" s="311">
        <v>3528332</v>
      </c>
      <c r="AP9" s="311">
        <v>65370</v>
      </c>
      <c r="AQ9" s="312">
        <v>57754</v>
      </c>
      <c r="AR9" s="313">
        <v>13.2</v>
      </c>
    </row>
    <row r="10" spans="1:46" x14ac:dyDescent="0.15">
      <c r="A10" s="296"/>
      <c r="B10" s="292"/>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1192" t="s">
        <v>515</v>
      </c>
      <c r="AL10" s="1193"/>
      <c r="AM10" s="1193"/>
      <c r="AN10" s="1194"/>
      <c r="AO10" s="314">
        <v>54598</v>
      </c>
      <c r="AP10" s="314">
        <v>1012</v>
      </c>
      <c r="AQ10" s="315">
        <v>3830</v>
      </c>
      <c r="AR10" s="316">
        <v>-73.599999999999994</v>
      </c>
    </row>
    <row r="11" spans="1:46" ht="13.5" customHeight="1" x14ac:dyDescent="0.15">
      <c r="A11" s="296"/>
      <c r="B11" s="292"/>
      <c r="C11" s="292"/>
      <c r="D11" s="292"/>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1192" t="s">
        <v>516</v>
      </c>
      <c r="AL11" s="1193"/>
      <c r="AM11" s="1193"/>
      <c r="AN11" s="1194"/>
      <c r="AO11" s="314">
        <v>410928</v>
      </c>
      <c r="AP11" s="314">
        <v>7613</v>
      </c>
      <c r="AQ11" s="315">
        <v>6814</v>
      </c>
      <c r="AR11" s="316">
        <v>11.7</v>
      </c>
    </row>
    <row r="12" spans="1:46" ht="13.5" customHeight="1" x14ac:dyDescent="0.15">
      <c r="A12" s="296"/>
      <c r="B12" s="292"/>
      <c r="C12" s="292"/>
      <c r="D12" s="292"/>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1192" t="s">
        <v>517</v>
      </c>
      <c r="AL12" s="1193"/>
      <c r="AM12" s="1193"/>
      <c r="AN12" s="1194"/>
      <c r="AO12" s="314">
        <v>262600</v>
      </c>
      <c r="AP12" s="314">
        <v>4865</v>
      </c>
      <c r="AQ12" s="315">
        <v>1059</v>
      </c>
      <c r="AR12" s="316">
        <v>359.4</v>
      </c>
    </row>
    <row r="13" spans="1:46" ht="13.5" customHeight="1" x14ac:dyDescent="0.15">
      <c r="A13" s="296"/>
      <c r="B13" s="292"/>
      <c r="C13" s="292"/>
      <c r="D13" s="292"/>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1192" t="s">
        <v>518</v>
      </c>
      <c r="AL13" s="1193"/>
      <c r="AM13" s="1193"/>
      <c r="AN13" s="1194"/>
      <c r="AO13" s="314" t="s">
        <v>519</v>
      </c>
      <c r="AP13" s="314" t="s">
        <v>519</v>
      </c>
      <c r="AQ13" s="315">
        <v>4</v>
      </c>
      <c r="AR13" s="316" t="s">
        <v>519</v>
      </c>
    </row>
    <row r="14" spans="1:46" ht="13.5" customHeight="1" x14ac:dyDescent="0.15">
      <c r="A14" s="296"/>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1192" t="s">
        <v>520</v>
      </c>
      <c r="AL14" s="1193"/>
      <c r="AM14" s="1193"/>
      <c r="AN14" s="1194"/>
      <c r="AO14" s="314">
        <v>253173</v>
      </c>
      <c r="AP14" s="314">
        <v>4691</v>
      </c>
      <c r="AQ14" s="315">
        <v>2651</v>
      </c>
      <c r="AR14" s="316">
        <v>77</v>
      </c>
    </row>
    <row r="15" spans="1:46" ht="13.5" customHeight="1" x14ac:dyDescent="0.15">
      <c r="A15" s="296"/>
      <c r="B15" s="292"/>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1192" t="s">
        <v>521</v>
      </c>
      <c r="AL15" s="1193"/>
      <c r="AM15" s="1193"/>
      <c r="AN15" s="1194"/>
      <c r="AO15" s="314">
        <v>4378</v>
      </c>
      <c r="AP15" s="314">
        <v>81</v>
      </c>
      <c r="AQ15" s="315">
        <v>1352</v>
      </c>
      <c r="AR15" s="316">
        <v>-94</v>
      </c>
    </row>
    <row r="16" spans="1:46" x14ac:dyDescent="0.15">
      <c r="A16" s="296"/>
      <c r="B16" s="292"/>
      <c r="C16" s="292"/>
      <c r="D16" s="29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1195" t="s">
        <v>522</v>
      </c>
      <c r="AL16" s="1196"/>
      <c r="AM16" s="1196"/>
      <c r="AN16" s="1197"/>
      <c r="AO16" s="314">
        <v>-326087</v>
      </c>
      <c r="AP16" s="314">
        <v>-6041</v>
      </c>
      <c r="AQ16" s="315">
        <v>-4074</v>
      </c>
      <c r="AR16" s="316">
        <v>48.3</v>
      </c>
    </row>
    <row r="17" spans="1:46" x14ac:dyDescent="0.15">
      <c r="A17" s="296"/>
      <c r="B17" s="292"/>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1195" t="s">
        <v>184</v>
      </c>
      <c r="AL17" s="1196"/>
      <c r="AM17" s="1196"/>
      <c r="AN17" s="1197"/>
      <c r="AO17" s="314">
        <v>4187922</v>
      </c>
      <c r="AP17" s="314">
        <v>77590</v>
      </c>
      <c r="AQ17" s="315">
        <v>69392</v>
      </c>
      <c r="AR17" s="316">
        <v>11.8</v>
      </c>
    </row>
    <row r="18" spans="1:46" x14ac:dyDescent="0.15">
      <c r="A18" s="296"/>
      <c r="B18" s="292"/>
      <c r="C18" s="292"/>
      <c r="D18" s="292"/>
      <c r="E18" s="292"/>
      <c r="F18" s="292"/>
      <c r="G18" s="292"/>
      <c r="H18" s="29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317"/>
      <c r="AR18" s="317"/>
    </row>
    <row r="19" spans="1:46" x14ac:dyDescent="0.15">
      <c r="A19" s="296"/>
      <c r="B19" s="292"/>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t="s">
        <v>523</v>
      </c>
      <c r="AL19" s="292"/>
      <c r="AM19" s="292"/>
      <c r="AN19" s="292"/>
      <c r="AO19" s="292"/>
      <c r="AP19" s="292"/>
      <c r="AQ19" s="292"/>
      <c r="AR19" s="292"/>
    </row>
    <row r="20" spans="1:46" x14ac:dyDescent="0.15">
      <c r="A20" s="296"/>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318"/>
      <c r="AL20" s="319"/>
      <c r="AM20" s="319"/>
      <c r="AN20" s="320"/>
      <c r="AO20" s="321" t="s">
        <v>524</v>
      </c>
      <c r="AP20" s="322" t="s">
        <v>525</v>
      </c>
      <c r="AQ20" s="323" t="s">
        <v>526</v>
      </c>
      <c r="AR20" s="324"/>
    </row>
    <row r="21" spans="1:46" s="330" customFormat="1" x14ac:dyDescent="0.15">
      <c r="A21" s="325"/>
      <c r="B21" s="297"/>
      <c r="C21" s="297"/>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1189" t="s">
        <v>527</v>
      </c>
      <c r="AL21" s="1190"/>
      <c r="AM21" s="1190"/>
      <c r="AN21" s="1191"/>
      <c r="AO21" s="326">
        <v>6.87</v>
      </c>
      <c r="AP21" s="327">
        <v>6.31</v>
      </c>
      <c r="AQ21" s="328">
        <v>0.56000000000000005</v>
      </c>
      <c r="AR21" s="297"/>
      <c r="AS21" s="329"/>
      <c r="AT21" s="325"/>
    </row>
    <row r="22" spans="1:46" s="330" customFormat="1" x14ac:dyDescent="0.15">
      <c r="A22" s="325"/>
      <c r="B22" s="297"/>
      <c r="C22" s="297"/>
      <c r="D22" s="297"/>
      <c r="E22" s="297"/>
      <c r="F22" s="297"/>
      <c r="G22" s="297"/>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1189" t="s">
        <v>528</v>
      </c>
      <c r="AL22" s="1190"/>
      <c r="AM22" s="1190"/>
      <c r="AN22" s="1191"/>
      <c r="AO22" s="331">
        <v>96.9</v>
      </c>
      <c r="AP22" s="332">
        <v>98.4</v>
      </c>
      <c r="AQ22" s="333">
        <v>-1.5</v>
      </c>
      <c r="AR22" s="317"/>
      <c r="AS22" s="329"/>
      <c r="AT22" s="325"/>
    </row>
    <row r="23" spans="1:46" s="330" customFormat="1" x14ac:dyDescent="0.15">
      <c r="A23" s="325"/>
      <c r="B23" s="297"/>
      <c r="C23" s="297"/>
      <c r="D23" s="297"/>
      <c r="E23" s="297"/>
      <c r="F23" s="297"/>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317"/>
      <c r="AQ23" s="317"/>
      <c r="AR23" s="317"/>
      <c r="AS23" s="329"/>
      <c r="AT23" s="325"/>
    </row>
    <row r="24" spans="1:46" s="330" customFormat="1" x14ac:dyDescent="0.15">
      <c r="A24" s="325"/>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317"/>
      <c r="AQ24" s="317"/>
      <c r="AR24" s="317"/>
      <c r="AS24" s="329"/>
      <c r="AT24" s="325"/>
    </row>
    <row r="25" spans="1:46" s="330" customFormat="1" x14ac:dyDescent="0.15">
      <c r="A25" s="334"/>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6"/>
      <c r="AQ25" s="336"/>
      <c r="AR25" s="336"/>
      <c r="AS25" s="337"/>
      <c r="AT25" s="325"/>
    </row>
    <row r="26" spans="1:46" s="330" customFormat="1" x14ac:dyDescent="0.15">
      <c r="A26" s="297" t="s">
        <v>529</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317"/>
      <c r="AQ26" s="317"/>
      <c r="AR26" s="317"/>
      <c r="AS26" s="297"/>
      <c r="AT26" s="297"/>
    </row>
    <row r="27" spans="1:46" x14ac:dyDescent="0.15">
      <c r="A27" s="338"/>
      <c r="AO27" s="292"/>
      <c r="AP27" s="292"/>
      <c r="AQ27" s="292"/>
      <c r="AR27" s="292"/>
      <c r="AS27" s="292"/>
      <c r="AT27" s="292"/>
    </row>
    <row r="28" spans="1:46" ht="17.25" x14ac:dyDescent="0.15">
      <c r="A28" s="293" t="s">
        <v>530</v>
      </c>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339"/>
    </row>
    <row r="29" spans="1:46" x14ac:dyDescent="0.15">
      <c r="A29" s="296"/>
      <c r="B29" s="292"/>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7" t="s">
        <v>531</v>
      </c>
      <c r="AL29" s="297"/>
      <c r="AM29" s="297"/>
      <c r="AN29" s="297"/>
      <c r="AO29" s="292"/>
      <c r="AP29" s="292"/>
      <c r="AQ29" s="292"/>
      <c r="AR29" s="292"/>
      <c r="AS29" s="340"/>
    </row>
    <row r="30" spans="1:46" x14ac:dyDescent="0.15">
      <c r="A30" s="296"/>
      <c r="B30" s="292"/>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9"/>
      <c r="AL30" s="300"/>
      <c r="AM30" s="300"/>
      <c r="AN30" s="301"/>
      <c r="AO30" s="1178" t="s">
        <v>509</v>
      </c>
      <c r="AP30" s="302"/>
      <c r="AQ30" s="303" t="s">
        <v>510</v>
      </c>
      <c r="AR30" s="304"/>
    </row>
    <row r="31" spans="1:46" x14ac:dyDescent="0.15">
      <c r="A31" s="296"/>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305"/>
      <c r="AL31" s="306"/>
      <c r="AM31" s="306"/>
      <c r="AN31" s="307"/>
      <c r="AO31" s="1179"/>
      <c r="AP31" s="308" t="s">
        <v>511</v>
      </c>
      <c r="AQ31" s="309" t="s">
        <v>512</v>
      </c>
      <c r="AR31" s="310" t="s">
        <v>513</v>
      </c>
    </row>
    <row r="32" spans="1:46" ht="27" customHeight="1" x14ac:dyDescent="0.15">
      <c r="A32" s="296"/>
      <c r="B32" s="292"/>
      <c r="C32" s="292"/>
      <c r="D32" s="292"/>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1180" t="s">
        <v>532</v>
      </c>
      <c r="AL32" s="1181"/>
      <c r="AM32" s="1181"/>
      <c r="AN32" s="1182"/>
      <c r="AO32" s="341">
        <v>1894654</v>
      </c>
      <c r="AP32" s="341">
        <v>35102</v>
      </c>
      <c r="AQ32" s="342">
        <v>34189</v>
      </c>
      <c r="AR32" s="343">
        <v>2.7</v>
      </c>
    </row>
    <row r="33" spans="1:46" ht="13.5" customHeight="1" x14ac:dyDescent="0.15">
      <c r="A33" s="296"/>
      <c r="B33" s="292"/>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1180" t="s">
        <v>533</v>
      </c>
      <c r="AL33" s="1181"/>
      <c r="AM33" s="1181"/>
      <c r="AN33" s="1182"/>
      <c r="AO33" s="341" t="s">
        <v>519</v>
      </c>
      <c r="AP33" s="341" t="s">
        <v>519</v>
      </c>
      <c r="AQ33" s="342" t="s">
        <v>519</v>
      </c>
      <c r="AR33" s="343" t="s">
        <v>519</v>
      </c>
    </row>
    <row r="34" spans="1:46" ht="27" customHeight="1" x14ac:dyDescent="0.15">
      <c r="A34" s="296"/>
      <c r="B34" s="292"/>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1180" t="s">
        <v>534</v>
      </c>
      <c r="AL34" s="1181"/>
      <c r="AM34" s="1181"/>
      <c r="AN34" s="1182"/>
      <c r="AO34" s="341" t="s">
        <v>519</v>
      </c>
      <c r="AP34" s="341" t="s">
        <v>519</v>
      </c>
      <c r="AQ34" s="342">
        <v>16</v>
      </c>
      <c r="AR34" s="343" t="s">
        <v>519</v>
      </c>
    </row>
    <row r="35" spans="1:46" ht="27" customHeight="1" x14ac:dyDescent="0.15">
      <c r="A35" s="296"/>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1180" t="s">
        <v>535</v>
      </c>
      <c r="AL35" s="1181"/>
      <c r="AM35" s="1181"/>
      <c r="AN35" s="1182"/>
      <c r="AO35" s="341">
        <v>1382572</v>
      </c>
      <c r="AP35" s="341">
        <v>25615</v>
      </c>
      <c r="AQ35" s="342">
        <v>9412</v>
      </c>
      <c r="AR35" s="343">
        <v>172.2</v>
      </c>
    </row>
    <row r="36" spans="1:46" ht="27" customHeight="1" x14ac:dyDescent="0.15">
      <c r="A36" s="296"/>
      <c r="B36" s="292"/>
      <c r="C36" s="292"/>
      <c r="D36" s="29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1180" t="s">
        <v>536</v>
      </c>
      <c r="AL36" s="1181"/>
      <c r="AM36" s="1181"/>
      <c r="AN36" s="1182"/>
      <c r="AO36" s="341">
        <v>31565</v>
      </c>
      <c r="AP36" s="341">
        <v>585</v>
      </c>
      <c r="AQ36" s="342">
        <v>2024</v>
      </c>
      <c r="AR36" s="343">
        <v>-71.099999999999994</v>
      </c>
    </row>
    <row r="37" spans="1:46" ht="13.5" customHeight="1" x14ac:dyDescent="0.15">
      <c r="A37" s="296"/>
      <c r="B37" s="292"/>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1180" t="s">
        <v>537</v>
      </c>
      <c r="AL37" s="1181"/>
      <c r="AM37" s="1181"/>
      <c r="AN37" s="1182"/>
      <c r="AO37" s="341">
        <v>5970</v>
      </c>
      <c r="AP37" s="341">
        <v>111</v>
      </c>
      <c r="AQ37" s="342">
        <v>1165</v>
      </c>
      <c r="AR37" s="343">
        <v>-90.5</v>
      </c>
    </row>
    <row r="38" spans="1:46" ht="27" customHeight="1" x14ac:dyDescent="0.15">
      <c r="A38" s="296"/>
      <c r="B38" s="292"/>
      <c r="C38" s="292"/>
      <c r="D38" s="29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1183" t="s">
        <v>538</v>
      </c>
      <c r="AL38" s="1184"/>
      <c r="AM38" s="1184"/>
      <c r="AN38" s="1185"/>
      <c r="AO38" s="344" t="s">
        <v>519</v>
      </c>
      <c r="AP38" s="344" t="s">
        <v>519</v>
      </c>
      <c r="AQ38" s="345">
        <v>2</v>
      </c>
      <c r="AR38" s="333" t="s">
        <v>519</v>
      </c>
      <c r="AS38" s="340"/>
    </row>
    <row r="39" spans="1:46" x14ac:dyDescent="0.15">
      <c r="A39" s="296"/>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1183" t="s">
        <v>539</v>
      </c>
      <c r="AL39" s="1184"/>
      <c r="AM39" s="1184"/>
      <c r="AN39" s="1185"/>
      <c r="AO39" s="341">
        <v>-515016</v>
      </c>
      <c r="AP39" s="341">
        <v>-9542</v>
      </c>
      <c r="AQ39" s="342">
        <v>-6367</v>
      </c>
      <c r="AR39" s="343">
        <v>49.9</v>
      </c>
      <c r="AS39" s="340"/>
    </row>
    <row r="40" spans="1:46" ht="27" customHeight="1" x14ac:dyDescent="0.15">
      <c r="A40" s="296"/>
      <c r="B40" s="292"/>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1180" t="s">
        <v>540</v>
      </c>
      <c r="AL40" s="1181"/>
      <c r="AM40" s="1181"/>
      <c r="AN40" s="1182"/>
      <c r="AO40" s="341">
        <v>-2169921</v>
      </c>
      <c r="AP40" s="341">
        <v>-40202</v>
      </c>
      <c r="AQ40" s="342">
        <v>-28963</v>
      </c>
      <c r="AR40" s="343">
        <v>38.799999999999997</v>
      </c>
      <c r="AS40" s="340"/>
    </row>
    <row r="41" spans="1:46" x14ac:dyDescent="0.15">
      <c r="A41" s="296"/>
      <c r="B41" s="292"/>
      <c r="C41" s="292"/>
      <c r="D41" s="292"/>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1186" t="s">
        <v>297</v>
      </c>
      <c r="AL41" s="1187"/>
      <c r="AM41" s="1187"/>
      <c r="AN41" s="1188"/>
      <c r="AO41" s="341">
        <v>629824</v>
      </c>
      <c r="AP41" s="341">
        <v>11669</v>
      </c>
      <c r="AQ41" s="342">
        <v>11478</v>
      </c>
      <c r="AR41" s="343">
        <v>1.7</v>
      </c>
      <c r="AS41" s="340"/>
    </row>
    <row r="42" spans="1:46" x14ac:dyDescent="0.15">
      <c r="A42" s="296"/>
      <c r="B42" s="292"/>
      <c r="C42" s="292"/>
      <c r="D42" s="292"/>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346" t="s">
        <v>541</v>
      </c>
      <c r="AL42" s="292"/>
      <c r="AM42" s="292"/>
      <c r="AN42" s="292"/>
      <c r="AO42" s="292"/>
      <c r="AP42" s="292"/>
      <c r="AQ42" s="317"/>
      <c r="AR42" s="317"/>
      <c r="AS42" s="340"/>
    </row>
    <row r="43" spans="1:46" x14ac:dyDescent="0.15">
      <c r="A43" s="296"/>
      <c r="B43" s="292"/>
      <c r="C43" s="292"/>
      <c r="D43" s="29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347"/>
      <c r="AQ43" s="317"/>
      <c r="AR43" s="292"/>
      <c r="AS43" s="340"/>
    </row>
    <row r="44" spans="1:46" x14ac:dyDescent="0.15">
      <c r="A44" s="296"/>
      <c r="B44" s="292"/>
      <c r="C44" s="292"/>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317"/>
      <c r="AR44" s="292"/>
    </row>
    <row r="45" spans="1:46" x14ac:dyDescent="0.15">
      <c r="A45" s="294"/>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348"/>
      <c r="AR45" s="294"/>
      <c r="AS45" s="294"/>
      <c r="AT45" s="292"/>
    </row>
    <row r="46" spans="1:46" x14ac:dyDescent="0.15">
      <c r="A46" s="349"/>
      <c r="B46" s="349"/>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292"/>
    </row>
    <row r="47" spans="1:46" ht="17.25" customHeight="1" x14ac:dyDescent="0.15">
      <c r="A47" s="350" t="s">
        <v>542</v>
      </c>
      <c r="B47" s="292"/>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row>
    <row r="48" spans="1:46" x14ac:dyDescent="0.15">
      <c r="A48" s="296"/>
      <c r="B48" s="292"/>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351" t="s">
        <v>543</v>
      </c>
      <c r="AL48" s="351"/>
      <c r="AM48" s="351"/>
      <c r="AN48" s="351"/>
      <c r="AO48" s="351"/>
      <c r="AP48" s="351"/>
      <c r="AQ48" s="352"/>
      <c r="AR48" s="351"/>
    </row>
    <row r="49" spans="1:44" ht="13.5" customHeight="1" x14ac:dyDescent="0.15">
      <c r="A49" s="296"/>
      <c r="B49" s="292"/>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c r="AF49" s="292"/>
      <c r="AG49" s="292"/>
      <c r="AH49" s="292"/>
      <c r="AI49" s="292"/>
      <c r="AJ49" s="292"/>
      <c r="AK49" s="353"/>
      <c r="AL49" s="354"/>
      <c r="AM49" s="1173" t="s">
        <v>509</v>
      </c>
      <c r="AN49" s="1175" t="s">
        <v>544</v>
      </c>
      <c r="AO49" s="1176"/>
      <c r="AP49" s="1176"/>
      <c r="AQ49" s="1176"/>
      <c r="AR49" s="1177"/>
    </row>
    <row r="50" spans="1:44" x14ac:dyDescent="0.15">
      <c r="A50" s="296"/>
      <c r="B50" s="292"/>
      <c r="C50" s="292"/>
      <c r="D50" s="292"/>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2"/>
      <c r="AJ50" s="292"/>
      <c r="AK50" s="355"/>
      <c r="AL50" s="356"/>
      <c r="AM50" s="1174"/>
      <c r="AN50" s="357" t="s">
        <v>545</v>
      </c>
      <c r="AO50" s="358" t="s">
        <v>546</v>
      </c>
      <c r="AP50" s="359" t="s">
        <v>547</v>
      </c>
      <c r="AQ50" s="360" t="s">
        <v>548</v>
      </c>
      <c r="AR50" s="361" t="s">
        <v>549</v>
      </c>
    </row>
    <row r="51" spans="1:44" x14ac:dyDescent="0.15">
      <c r="A51" s="296"/>
      <c r="B51" s="292"/>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353" t="s">
        <v>550</v>
      </c>
      <c r="AL51" s="354"/>
      <c r="AM51" s="362">
        <v>11566942</v>
      </c>
      <c r="AN51" s="363">
        <v>208391</v>
      </c>
      <c r="AO51" s="364">
        <v>2.7</v>
      </c>
      <c r="AP51" s="365">
        <v>47278</v>
      </c>
      <c r="AQ51" s="366">
        <v>-12.3</v>
      </c>
      <c r="AR51" s="367">
        <v>15</v>
      </c>
    </row>
    <row r="52" spans="1:44" x14ac:dyDescent="0.15">
      <c r="A52" s="296"/>
      <c r="B52" s="292"/>
      <c r="C52" s="292"/>
      <c r="D52" s="292"/>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368"/>
      <c r="AL52" s="369" t="s">
        <v>551</v>
      </c>
      <c r="AM52" s="370">
        <v>219211</v>
      </c>
      <c r="AN52" s="371">
        <v>3949</v>
      </c>
      <c r="AO52" s="372">
        <v>-50.2</v>
      </c>
      <c r="AP52" s="373">
        <v>24096</v>
      </c>
      <c r="AQ52" s="374">
        <v>16.899999999999999</v>
      </c>
      <c r="AR52" s="375">
        <v>-67.099999999999994</v>
      </c>
    </row>
    <row r="53" spans="1:44" x14ac:dyDescent="0.15">
      <c r="A53" s="296"/>
      <c r="B53" s="292"/>
      <c r="C53" s="292"/>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353" t="s">
        <v>552</v>
      </c>
      <c r="AL53" s="354"/>
      <c r="AM53" s="362">
        <v>13387349</v>
      </c>
      <c r="AN53" s="363">
        <v>242380</v>
      </c>
      <c r="AO53" s="364">
        <v>16.3</v>
      </c>
      <c r="AP53" s="365">
        <v>44504</v>
      </c>
      <c r="AQ53" s="366">
        <v>-5.9</v>
      </c>
      <c r="AR53" s="367">
        <v>22.2</v>
      </c>
    </row>
    <row r="54" spans="1:44" x14ac:dyDescent="0.15">
      <c r="A54" s="296"/>
      <c r="B54" s="292"/>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368"/>
      <c r="AL54" s="369" t="s">
        <v>551</v>
      </c>
      <c r="AM54" s="370">
        <v>318505</v>
      </c>
      <c r="AN54" s="371">
        <v>5767</v>
      </c>
      <c r="AO54" s="372">
        <v>46</v>
      </c>
      <c r="AP54" s="373">
        <v>25876</v>
      </c>
      <c r="AQ54" s="374">
        <v>7.4</v>
      </c>
      <c r="AR54" s="375">
        <v>38.6</v>
      </c>
    </row>
    <row r="55" spans="1:44" x14ac:dyDescent="0.15">
      <c r="A55" s="296"/>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353" t="s">
        <v>553</v>
      </c>
      <c r="AL55" s="354"/>
      <c r="AM55" s="362">
        <v>5545728</v>
      </c>
      <c r="AN55" s="363">
        <v>101065</v>
      </c>
      <c r="AO55" s="364">
        <v>-58.3</v>
      </c>
      <c r="AP55" s="365">
        <v>47820</v>
      </c>
      <c r="AQ55" s="366">
        <v>7.5</v>
      </c>
      <c r="AR55" s="367">
        <v>-65.8</v>
      </c>
    </row>
    <row r="56" spans="1:44" x14ac:dyDescent="0.15">
      <c r="A56" s="296"/>
      <c r="B56" s="292"/>
      <c r="C56" s="292"/>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368"/>
      <c r="AL56" s="369" t="s">
        <v>551</v>
      </c>
      <c r="AM56" s="370">
        <v>295486</v>
      </c>
      <c r="AN56" s="371">
        <v>5385</v>
      </c>
      <c r="AO56" s="372">
        <v>-6.6</v>
      </c>
      <c r="AP56" s="373">
        <v>25855</v>
      </c>
      <c r="AQ56" s="374">
        <v>-0.1</v>
      </c>
      <c r="AR56" s="375">
        <v>-6.5</v>
      </c>
    </row>
    <row r="57" spans="1:44" x14ac:dyDescent="0.15">
      <c r="A57" s="296"/>
      <c r="B57" s="292"/>
      <c r="C57" s="292"/>
      <c r="D57" s="292"/>
      <c r="E57" s="29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353" t="s">
        <v>554</v>
      </c>
      <c r="AL57" s="354"/>
      <c r="AM57" s="362">
        <v>2304690</v>
      </c>
      <c r="AN57" s="363">
        <v>42348</v>
      </c>
      <c r="AO57" s="364">
        <v>-58.1</v>
      </c>
      <c r="AP57" s="365">
        <v>41934</v>
      </c>
      <c r="AQ57" s="366">
        <v>-12.3</v>
      </c>
      <c r="AR57" s="367">
        <v>-45.8</v>
      </c>
    </row>
    <row r="58" spans="1:44" x14ac:dyDescent="0.15">
      <c r="A58" s="296"/>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368"/>
      <c r="AL58" s="369" t="s">
        <v>551</v>
      </c>
      <c r="AM58" s="370">
        <v>454872</v>
      </c>
      <c r="AN58" s="371">
        <v>8358</v>
      </c>
      <c r="AO58" s="372">
        <v>55.2</v>
      </c>
      <c r="AP58" s="373">
        <v>23352</v>
      </c>
      <c r="AQ58" s="374">
        <v>-9.6999999999999993</v>
      </c>
      <c r="AR58" s="375">
        <v>64.900000000000006</v>
      </c>
    </row>
    <row r="59" spans="1:44" x14ac:dyDescent="0.15">
      <c r="A59" s="296"/>
      <c r="B59" s="292"/>
      <c r="C59" s="292"/>
      <c r="D59" s="292"/>
      <c r="E59" s="29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353" t="s">
        <v>555</v>
      </c>
      <c r="AL59" s="354"/>
      <c r="AM59" s="362">
        <v>2622939</v>
      </c>
      <c r="AN59" s="363">
        <v>48595</v>
      </c>
      <c r="AO59" s="364">
        <v>14.8</v>
      </c>
      <c r="AP59" s="365">
        <v>45588</v>
      </c>
      <c r="AQ59" s="366">
        <v>8.6999999999999993</v>
      </c>
      <c r="AR59" s="367">
        <v>6.1</v>
      </c>
    </row>
    <row r="60" spans="1:44" x14ac:dyDescent="0.15">
      <c r="A60" s="296"/>
      <c r="B60" s="292"/>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368"/>
      <c r="AL60" s="369" t="s">
        <v>551</v>
      </c>
      <c r="AM60" s="370">
        <v>743217</v>
      </c>
      <c r="AN60" s="371">
        <v>13770</v>
      </c>
      <c r="AO60" s="372">
        <v>64.8</v>
      </c>
      <c r="AP60" s="373">
        <v>24150</v>
      </c>
      <c r="AQ60" s="374">
        <v>3.4</v>
      </c>
      <c r="AR60" s="375">
        <v>61.4</v>
      </c>
    </row>
    <row r="61" spans="1:44" x14ac:dyDescent="0.15">
      <c r="A61" s="296"/>
      <c r="B61" s="292"/>
      <c r="C61" s="292"/>
      <c r="D61" s="292"/>
      <c r="E61" s="29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353" t="s">
        <v>556</v>
      </c>
      <c r="AL61" s="376"/>
      <c r="AM61" s="377">
        <v>7085530</v>
      </c>
      <c r="AN61" s="378">
        <v>128556</v>
      </c>
      <c r="AO61" s="379">
        <v>-16.5</v>
      </c>
      <c r="AP61" s="380">
        <v>45425</v>
      </c>
      <c r="AQ61" s="381">
        <v>-2.9</v>
      </c>
      <c r="AR61" s="367">
        <v>-13.6</v>
      </c>
    </row>
    <row r="62" spans="1:44" x14ac:dyDescent="0.15">
      <c r="A62" s="296"/>
      <c r="B62" s="292"/>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c r="AK62" s="368"/>
      <c r="AL62" s="369" t="s">
        <v>551</v>
      </c>
      <c r="AM62" s="370">
        <v>406258</v>
      </c>
      <c r="AN62" s="371">
        <v>7446</v>
      </c>
      <c r="AO62" s="372">
        <v>21.8</v>
      </c>
      <c r="AP62" s="373">
        <v>24666</v>
      </c>
      <c r="AQ62" s="374">
        <v>3.6</v>
      </c>
      <c r="AR62" s="375">
        <v>18.2</v>
      </c>
    </row>
    <row r="63" spans="1:44" x14ac:dyDescent="0.15">
      <c r="A63" s="296"/>
      <c r="B63" s="292"/>
      <c r="C63" s="292"/>
      <c r="D63" s="292"/>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row>
    <row r="64" spans="1:44" x14ac:dyDescent="0.15">
      <c r="A64" s="296"/>
      <c r="B64" s="292"/>
      <c r="C64" s="292"/>
      <c r="D64" s="292"/>
      <c r="E64" s="29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row>
    <row r="65" spans="1:46" x14ac:dyDescent="0.15">
      <c r="A65" s="296"/>
      <c r="B65" s="292"/>
      <c r="C65" s="292"/>
      <c r="D65" s="292"/>
      <c r="E65" s="292"/>
      <c r="F65" s="292"/>
      <c r="G65" s="292"/>
      <c r="H65" s="292"/>
      <c r="I65" s="292"/>
      <c r="J65" s="292"/>
      <c r="K65" s="292"/>
      <c r="L65" s="292"/>
      <c r="M65" s="292"/>
      <c r="N65" s="292"/>
      <c r="O65" s="292"/>
      <c r="P65" s="292"/>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row>
    <row r="66" spans="1:46" x14ac:dyDescent="0.15">
      <c r="A66" s="382"/>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83"/>
    </row>
    <row r="67" spans="1:46" ht="13.5" hidden="1" customHeight="1" x14ac:dyDescent="0.15">
      <c r="AK67" s="292"/>
      <c r="AL67" s="292"/>
      <c r="AM67" s="292"/>
      <c r="AN67" s="292"/>
      <c r="AO67" s="292"/>
      <c r="AP67" s="292"/>
      <c r="AQ67" s="292"/>
      <c r="AR67" s="292"/>
      <c r="AS67" s="292"/>
      <c r="AT67" s="292"/>
    </row>
    <row r="68" spans="1:46" ht="13.5" hidden="1" customHeight="1" x14ac:dyDescent="0.15">
      <c r="AK68" s="292"/>
      <c r="AL68" s="292"/>
      <c r="AM68" s="292"/>
      <c r="AN68" s="292"/>
      <c r="AO68" s="292"/>
      <c r="AP68" s="292"/>
      <c r="AQ68" s="292"/>
      <c r="AR68" s="292"/>
    </row>
    <row r="69" spans="1:46" ht="13.5" hidden="1" customHeight="1" x14ac:dyDescent="0.15">
      <c r="AK69" s="292"/>
      <c r="AL69" s="292"/>
      <c r="AM69" s="292"/>
      <c r="AN69" s="292"/>
      <c r="AO69" s="292"/>
      <c r="AP69" s="292"/>
      <c r="AQ69" s="292"/>
      <c r="AR69" s="292"/>
    </row>
    <row r="70" spans="1:46" hidden="1" x14ac:dyDescent="0.15">
      <c r="AK70" s="292"/>
      <c r="AL70" s="292"/>
      <c r="AM70" s="292"/>
      <c r="AN70" s="292"/>
      <c r="AO70" s="292"/>
      <c r="AP70" s="292"/>
      <c r="AQ70" s="292"/>
      <c r="AR70" s="292"/>
    </row>
    <row r="71" spans="1:46" hidden="1" x14ac:dyDescent="0.15">
      <c r="AK71" s="292"/>
      <c r="AL71" s="292"/>
      <c r="AM71" s="292"/>
      <c r="AN71" s="292"/>
      <c r="AO71" s="292"/>
      <c r="AP71" s="292"/>
      <c r="AQ71" s="292"/>
      <c r="AR71" s="292"/>
    </row>
    <row r="72" spans="1:46" hidden="1" x14ac:dyDescent="0.15">
      <c r="AK72" s="292"/>
      <c r="AL72" s="292"/>
      <c r="AM72" s="292"/>
      <c r="AN72" s="292"/>
      <c r="AO72" s="292"/>
      <c r="AP72" s="292"/>
      <c r="AQ72" s="292"/>
      <c r="AR72" s="292"/>
    </row>
    <row r="73" spans="1:46" hidden="1" x14ac:dyDescent="0.15">
      <c r="AK73" s="292"/>
      <c r="AL73" s="292"/>
      <c r="AM73" s="292"/>
      <c r="AN73" s="292"/>
      <c r="AO73" s="292"/>
      <c r="AP73" s="292"/>
      <c r="AQ73" s="292"/>
      <c r="AR73" s="292"/>
    </row>
    <row r="74" spans="1:46" hidden="1" x14ac:dyDescent="0.15"/>
  </sheetData>
  <sheetProtection algorithmName="SHA-512" hashValue="kYuDxeUv/p8vuQKPEJEC2WtawgCY7gzdZd/kF55rhabj2kyYvdhsnemVNIeavR7ua3+rnRO7om2AYvCFKgs+cg==" saltValue="7ZbIqoC74vAqkQBlw5C1T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15"/>
  <cols>
    <col min="1" max="125" width="2.5" style="290" customWidth="1"/>
    <col min="126" max="16384" width="9" style="289" hidden="1"/>
  </cols>
  <sheetData>
    <row r="1" spans="2:125" ht="13.5" customHeight="1" x14ac:dyDescent="0.15">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c r="DM1" s="289"/>
      <c r="DN1" s="289"/>
      <c r="DO1" s="289"/>
      <c r="DP1" s="289"/>
      <c r="DQ1" s="289"/>
      <c r="DR1" s="289"/>
      <c r="DS1" s="289"/>
      <c r="DT1" s="289"/>
      <c r="DU1" s="289"/>
    </row>
    <row r="2" spans="2:125" x14ac:dyDescent="0.15">
      <c r="B2" s="289"/>
      <c r="DG2" s="289"/>
    </row>
    <row r="3" spans="2:125" x14ac:dyDescent="0.15">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89"/>
      <c r="BB3" s="289"/>
      <c r="BC3" s="289"/>
      <c r="BD3" s="289"/>
      <c r="BE3" s="289"/>
      <c r="BF3" s="289"/>
      <c r="BG3" s="289"/>
      <c r="BH3" s="289"/>
      <c r="BI3" s="289"/>
      <c r="BJ3" s="289"/>
      <c r="BK3" s="289"/>
      <c r="BL3" s="289"/>
      <c r="BM3" s="289"/>
      <c r="BN3" s="289"/>
      <c r="BO3" s="289"/>
      <c r="BP3" s="289"/>
      <c r="BQ3" s="289"/>
      <c r="BR3" s="289"/>
      <c r="BS3" s="289"/>
      <c r="BT3" s="289"/>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Y3" s="289"/>
      <c r="CZ3" s="289"/>
      <c r="DA3" s="289"/>
      <c r="DB3" s="289"/>
      <c r="DC3" s="289"/>
      <c r="DD3" s="289"/>
      <c r="DE3" s="289"/>
      <c r="DF3" s="289"/>
      <c r="DH3" s="289"/>
      <c r="DI3" s="289"/>
      <c r="DJ3" s="289"/>
      <c r="DK3" s="289"/>
      <c r="DL3" s="289"/>
      <c r="DM3" s="289"/>
      <c r="DN3" s="289"/>
      <c r="DO3" s="289"/>
      <c r="DP3" s="289"/>
      <c r="DQ3" s="289"/>
      <c r="DR3" s="289"/>
      <c r="DS3" s="289"/>
      <c r="DT3" s="289"/>
      <c r="DU3" s="289"/>
    </row>
    <row r="4" spans="2:125" x14ac:dyDescent="0.15"/>
    <row r="5" spans="2:125" x14ac:dyDescent="0.15"/>
    <row r="6" spans="2:125" x14ac:dyDescent="0.15"/>
    <row r="7" spans="2:125" x14ac:dyDescent="0.15"/>
    <row r="8" spans="2:125" x14ac:dyDescent="0.15"/>
    <row r="9" spans="2:125" x14ac:dyDescent="0.15">
      <c r="DU9" s="28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89"/>
    </row>
    <row r="18" spans="125:125" x14ac:dyDescent="0.15"/>
    <row r="19" spans="125:125" x14ac:dyDescent="0.15"/>
    <row r="20" spans="125:125" x14ac:dyDescent="0.15">
      <c r="DU20" s="289"/>
    </row>
    <row r="21" spans="125:125" x14ac:dyDescent="0.15">
      <c r="DU21" s="28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89"/>
    </row>
    <row r="29" spans="125:125" x14ac:dyDescent="0.15"/>
    <row r="30" spans="125:125" x14ac:dyDescent="0.15"/>
    <row r="31" spans="125:125" x14ac:dyDescent="0.15"/>
    <row r="32" spans="125:125" x14ac:dyDescent="0.15"/>
    <row r="33" spans="2:125" x14ac:dyDescent="0.15">
      <c r="B33" s="289"/>
      <c r="G33" s="289"/>
      <c r="I33" s="289"/>
    </row>
    <row r="34" spans="2:125" x14ac:dyDescent="0.15">
      <c r="C34" s="289"/>
      <c r="P34" s="289"/>
      <c r="DE34" s="289"/>
      <c r="DH34" s="289"/>
    </row>
    <row r="35" spans="2:125" x14ac:dyDescent="0.15">
      <c r="D35" s="289"/>
      <c r="E35" s="289"/>
      <c r="DG35" s="289"/>
      <c r="DJ35" s="289"/>
      <c r="DP35" s="289"/>
      <c r="DQ35" s="289"/>
      <c r="DR35" s="289"/>
      <c r="DS35" s="289"/>
      <c r="DT35" s="289"/>
      <c r="DU35" s="289"/>
    </row>
    <row r="36" spans="2:125" x14ac:dyDescent="0.15">
      <c r="F36" s="289"/>
      <c r="H36" s="289"/>
      <c r="J36" s="289"/>
      <c r="K36" s="289"/>
      <c r="L36" s="289"/>
      <c r="M36" s="289"/>
      <c r="N36" s="289"/>
      <c r="O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89"/>
      <c r="BQ36" s="289"/>
      <c r="BR36" s="289"/>
      <c r="BS36" s="289"/>
      <c r="BT36" s="289"/>
      <c r="BU36" s="289"/>
      <c r="BV36" s="289"/>
      <c r="BW36" s="289"/>
      <c r="BX36" s="289"/>
      <c r="BY36" s="289"/>
      <c r="BZ36" s="289"/>
      <c r="CA36" s="289"/>
      <c r="CB36" s="289"/>
      <c r="CC36" s="289"/>
      <c r="CD36" s="289"/>
      <c r="CE36" s="289"/>
      <c r="CF36" s="289"/>
      <c r="CG36" s="289"/>
      <c r="CH36" s="289"/>
      <c r="CI36" s="289"/>
      <c r="CJ36" s="289"/>
      <c r="CK36" s="289"/>
      <c r="CL36" s="289"/>
      <c r="CM36" s="289"/>
      <c r="CN36" s="289"/>
      <c r="CO36" s="289"/>
      <c r="CP36" s="289"/>
      <c r="CQ36" s="289"/>
      <c r="CR36" s="289"/>
      <c r="CS36" s="289"/>
      <c r="CT36" s="289"/>
      <c r="CU36" s="289"/>
      <c r="CV36" s="289"/>
      <c r="CW36" s="289"/>
      <c r="CX36" s="289"/>
      <c r="CY36" s="289"/>
      <c r="CZ36" s="289"/>
      <c r="DA36" s="289"/>
      <c r="DB36" s="289"/>
      <c r="DC36" s="289"/>
      <c r="DD36" s="289"/>
      <c r="DF36" s="289"/>
      <c r="DI36" s="289"/>
      <c r="DK36" s="289"/>
      <c r="DL36" s="289"/>
      <c r="DM36" s="289"/>
      <c r="DN36" s="289"/>
      <c r="DO36" s="289"/>
      <c r="DP36" s="289"/>
      <c r="DQ36" s="289"/>
      <c r="DR36" s="289"/>
      <c r="DS36" s="289"/>
      <c r="DT36" s="289"/>
      <c r="DU36" s="289"/>
    </row>
    <row r="37" spans="2:125" x14ac:dyDescent="0.15">
      <c r="DU37" s="289"/>
    </row>
    <row r="38" spans="2:125" x14ac:dyDescent="0.15">
      <c r="DT38" s="289"/>
      <c r="DU38" s="289"/>
    </row>
    <row r="39" spans="2:125" x14ac:dyDescent="0.15"/>
    <row r="40" spans="2:125" x14ac:dyDescent="0.15">
      <c r="DH40" s="289"/>
    </row>
    <row r="41" spans="2:125" x14ac:dyDescent="0.15">
      <c r="DE41" s="289"/>
    </row>
    <row r="42" spans="2:125" x14ac:dyDescent="0.15">
      <c r="DG42" s="289"/>
      <c r="DJ42" s="289"/>
    </row>
    <row r="43" spans="2:125" x14ac:dyDescent="0.15">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289"/>
      <c r="BA43" s="289"/>
      <c r="BB43" s="289"/>
      <c r="BC43" s="289"/>
      <c r="BD43" s="289"/>
      <c r="BE43" s="289"/>
      <c r="BF43" s="289"/>
      <c r="BG43" s="289"/>
      <c r="BH43" s="289"/>
      <c r="BI43" s="289"/>
      <c r="BJ43" s="289"/>
      <c r="BK43" s="289"/>
      <c r="BL43" s="289"/>
      <c r="BM43" s="289"/>
      <c r="BN43" s="289"/>
      <c r="BO43" s="289"/>
      <c r="BP43" s="289"/>
      <c r="BQ43" s="289"/>
      <c r="BR43" s="289"/>
      <c r="BS43" s="289"/>
      <c r="BT43" s="289"/>
      <c r="BU43" s="289"/>
      <c r="BV43" s="289"/>
      <c r="BW43" s="289"/>
      <c r="BX43" s="289"/>
      <c r="BY43" s="289"/>
      <c r="BZ43" s="289"/>
      <c r="CA43" s="289"/>
      <c r="CB43" s="289"/>
      <c r="CC43" s="289"/>
      <c r="CD43" s="289"/>
      <c r="CE43" s="289"/>
      <c r="CF43" s="289"/>
      <c r="CG43" s="289"/>
      <c r="CH43" s="289"/>
      <c r="CI43" s="289"/>
      <c r="CJ43" s="289"/>
      <c r="CK43" s="289"/>
      <c r="CL43" s="289"/>
      <c r="CM43" s="289"/>
      <c r="CN43" s="289"/>
      <c r="CO43" s="289"/>
      <c r="CP43" s="289"/>
      <c r="CQ43" s="289"/>
      <c r="CR43" s="289"/>
      <c r="CS43" s="289"/>
      <c r="CT43" s="289"/>
      <c r="CU43" s="289"/>
      <c r="CV43" s="289"/>
      <c r="CW43" s="289"/>
      <c r="CX43" s="289"/>
      <c r="CY43" s="289"/>
      <c r="CZ43" s="289"/>
      <c r="DA43" s="289"/>
      <c r="DB43" s="289"/>
      <c r="DC43" s="289"/>
      <c r="DD43" s="289"/>
      <c r="DF43" s="289"/>
      <c r="DI43" s="289"/>
      <c r="DK43" s="289"/>
      <c r="DL43" s="289"/>
      <c r="DM43" s="289"/>
      <c r="DN43" s="289"/>
      <c r="DO43" s="289"/>
      <c r="DP43" s="289"/>
      <c r="DQ43" s="289"/>
      <c r="DR43" s="289"/>
      <c r="DS43" s="289"/>
      <c r="DT43" s="289"/>
      <c r="DU43" s="289"/>
    </row>
    <row r="44" spans="2:125" x14ac:dyDescent="0.15">
      <c r="DU44" s="289"/>
    </row>
    <row r="45" spans="2:125" x14ac:dyDescent="0.15"/>
    <row r="46" spans="2:125" x14ac:dyDescent="0.15"/>
    <row r="47" spans="2:125" x14ac:dyDescent="0.15"/>
    <row r="48" spans="2:125" x14ac:dyDescent="0.15">
      <c r="DT48" s="289"/>
      <c r="DU48" s="289"/>
    </row>
    <row r="49" spans="120:125" x14ac:dyDescent="0.15">
      <c r="DU49" s="289"/>
    </row>
    <row r="50" spans="120:125" x14ac:dyDescent="0.15">
      <c r="DU50" s="289"/>
    </row>
    <row r="51" spans="120:125" x14ac:dyDescent="0.15">
      <c r="DP51" s="289"/>
      <c r="DQ51" s="289"/>
      <c r="DR51" s="289"/>
      <c r="DS51" s="289"/>
      <c r="DT51" s="289"/>
      <c r="DU51" s="289"/>
    </row>
    <row r="52" spans="120:125" x14ac:dyDescent="0.15"/>
    <row r="53" spans="120:125" x14ac:dyDescent="0.15"/>
    <row r="54" spans="120:125" x14ac:dyDescent="0.15">
      <c r="DU54" s="289"/>
    </row>
    <row r="55" spans="120:125" x14ac:dyDescent="0.15"/>
    <row r="56" spans="120:125" x14ac:dyDescent="0.15"/>
    <row r="57" spans="120:125" x14ac:dyDescent="0.15"/>
    <row r="58" spans="120:125" x14ac:dyDescent="0.15">
      <c r="DU58" s="289"/>
    </row>
    <row r="59" spans="120:125" x14ac:dyDescent="0.15"/>
    <row r="60" spans="120:125" x14ac:dyDescent="0.15"/>
    <row r="61" spans="120:125" x14ac:dyDescent="0.15"/>
    <row r="62" spans="120:125" x14ac:dyDescent="0.15"/>
    <row r="63" spans="120:125" x14ac:dyDescent="0.15">
      <c r="DU63" s="289"/>
    </row>
    <row r="64" spans="120:125" x14ac:dyDescent="0.15">
      <c r="DT64" s="289"/>
      <c r="DU64" s="289"/>
    </row>
    <row r="65" spans="123:125" x14ac:dyDescent="0.15"/>
    <row r="66" spans="123:125" x14ac:dyDescent="0.15"/>
    <row r="67" spans="123:125" x14ac:dyDescent="0.15"/>
    <row r="68" spans="123:125" x14ac:dyDescent="0.15"/>
    <row r="69" spans="123:125" x14ac:dyDescent="0.15">
      <c r="DS69" s="289"/>
      <c r="DT69" s="289"/>
      <c r="DU69" s="28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89"/>
    </row>
    <row r="83" spans="116:125" x14ac:dyDescent="0.15">
      <c r="DM83" s="289"/>
      <c r="DN83" s="289"/>
      <c r="DO83" s="289"/>
      <c r="DP83" s="289"/>
      <c r="DQ83" s="289"/>
      <c r="DR83" s="289"/>
      <c r="DS83" s="289"/>
      <c r="DT83" s="289"/>
      <c r="DU83" s="289"/>
    </row>
    <row r="84" spans="116:125" x14ac:dyDescent="0.15"/>
    <row r="85" spans="116:125" x14ac:dyDescent="0.15"/>
    <row r="86" spans="116:125" x14ac:dyDescent="0.15"/>
    <row r="87" spans="116:125" x14ac:dyDescent="0.15"/>
    <row r="88" spans="116:125" x14ac:dyDescent="0.15">
      <c r="DU88" s="28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89"/>
      <c r="DT94" s="289"/>
      <c r="DU94" s="289"/>
    </row>
    <row r="95" spans="116:125" ht="13.5" customHeight="1" x14ac:dyDescent="0.15">
      <c r="DU95" s="28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89"/>
    </row>
    <row r="102" spans="124:125" ht="13.5" customHeight="1" x14ac:dyDescent="0.15"/>
    <row r="103" spans="124:125" ht="13.5" customHeight="1" x14ac:dyDescent="0.15"/>
    <row r="104" spans="124:125" ht="13.5" customHeight="1" x14ac:dyDescent="0.15">
      <c r="DT104" s="289"/>
      <c r="DU104" s="28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89" t="s">
        <v>558</v>
      </c>
    </row>
    <row r="120" spans="125:125" ht="13.5" hidden="1" customHeight="1" x14ac:dyDescent="0.15"/>
    <row r="121" spans="125:125" ht="13.5" hidden="1" customHeight="1" x14ac:dyDescent="0.15">
      <c r="DU121" s="289"/>
    </row>
  </sheetData>
  <sheetProtection algorithmName="SHA-512" hashValue="+VOuD7LR8Zp9HaqOrUPbV8ktfOmiAosu44IHFVIWZER1z7k4A8tPLsxXuhmcTbizSgkQyZ86uyT6l/moZ/xmfw==" saltValue="1Tc2PhfDvLsjfjQQ0KlBh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0" customWidth="1"/>
    <col min="126" max="142" width="0" style="289" hidden="1" customWidth="1"/>
    <col min="143" max="16384" width="9" style="289" hidden="1"/>
  </cols>
  <sheetData>
    <row r="1" spans="1:125" ht="13.5" customHeight="1" x14ac:dyDescent="0.15">
      <c r="A1" s="289"/>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c r="DM1" s="289"/>
      <c r="DN1" s="289"/>
      <c r="DO1" s="289"/>
      <c r="DP1" s="289"/>
      <c r="DQ1" s="289"/>
      <c r="DR1" s="289"/>
      <c r="DS1" s="289"/>
      <c r="DT1" s="289"/>
      <c r="DU1" s="289"/>
    </row>
    <row r="2" spans="1:125" x14ac:dyDescent="0.15">
      <c r="B2" s="289"/>
      <c r="T2" s="289"/>
    </row>
    <row r="3" spans="1:125" x14ac:dyDescent="0.15">
      <c r="C3" s="289"/>
      <c r="D3" s="289"/>
      <c r="E3" s="289"/>
      <c r="F3" s="289"/>
      <c r="G3" s="289"/>
      <c r="H3" s="289"/>
      <c r="I3" s="289"/>
      <c r="J3" s="289"/>
      <c r="K3" s="289"/>
      <c r="L3" s="289"/>
      <c r="M3" s="289"/>
      <c r="N3" s="289"/>
      <c r="O3" s="289"/>
      <c r="P3" s="289"/>
      <c r="Q3" s="289"/>
      <c r="R3" s="289"/>
      <c r="S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89"/>
      <c r="BB3" s="289"/>
      <c r="BC3" s="289"/>
      <c r="BD3" s="289"/>
      <c r="BE3" s="289"/>
      <c r="BF3" s="289"/>
      <c r="BG3" s="289"/>
      <c r="BH3" s="289"/>
      <c r="BI3" s="289"/>
      <c r="BJ3" s="289"/>
      <c r="BK3" s="289"/>
      <c r="BL3" s="289"/>
      <c r="BM3" s="289"/>
      <c r="BN3" s="289"/>
      <c r="BO3" s="289"/>
      <c r="BP3" s="289"/>
      <c r="BQ3" s="289"/>
      <c r="BR3" s="289"/>
      <c r="BS3" s="289"/>
      <c r="BT3" s="289"/>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Y3" s="289"/>
      <c r="CZ3" s="289"/>
      <c r="DA3" s="289"/>
      <c r="DB3" s="289"/>
      <c r="DC3" s="289"/>
      <c r="DD3" s="289"/>
      <c r="DE3" s="289"/>
      <c r="DF3" s="289"/>
      <c r="DG3" s="289"/>
      <c r="DH3" s="289"/>
      <c r="DI3" s="289"/>
      <c r="DJ3" s="289"/>
      <c r="DK3" s="289"/>
      <c r="DL3" s="289"/>
      <c r="DM3" s="289"/>
      <c r="DN3" s="289"/>
      <c r="DO3" s="289"/>
      <c r="DP3" s="289"/>
      <c r="DQ3" s="289"/>
      <c r="DR3" s="289"/>
      <c r="DS3" s="289"/>
      <c r="DT3" s="289"/>
      <c r="DU3" s="28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89"/>
      <c r="G33" s="289"/>
      <c r="I33" s="289"/>
    </row>
    <row r="34" spans="2:125" x14ac:dyDescent="0.15">
      <c r="C34" s="289"/>
      <c r="P34" s="289"/>
      <c r="R34" s="289"/>
      <c r="U34" s="289"/>
    </row>
    <row r="35" spans="2:125" x14ac:dyDescent="0.15">
      <c r="D35" s="289"/>
      <c r="E35" s="289"/>
      <c r="T35" s="289"/>
      <c r="W35" s="289"/>
      <c r="X35" s="289"/>
      <c r="Y35" s="289"/>
      <c r="Z35" s="289"/>
      <c r="AA35" s="289"/>
      <c r="AB35" s="289"/>
      <c r="AC35" s="289"/>
      <c r="AD35" s="289"/>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89"/>
      <c r="BD35" s="289"/>
      <c r="BE35" s="289"/>
      <c r="BF35" s="289"/>
      <c r="BG35" s="289"/>
      <c r="BH35" s="289"/>
      <c r="BI35" s="289"/>
      <c r="BJ35" s="289"/>
      <c r="BK35" s="289"/>
      <c r="BL35" s="289"/>
      <c r="BM35" s="289"/>
      <c r="BN35" s="289"/>
      <c r="BO35" s="289"/>
      <c r="BP35" s="289"/>
      <c r="BQ35" s="289"/>
      <c r="BR35" s="289"/>
      <c r="BS35" s="289"/>
      <c r="BT35" s="289"/>
      <c r="BU35" s="289"/>
      <c r="BV35" s="289"/>
      <c r="BW35" s="289"/>
      <c r="BX35" s="289"/>
      <c r="BY35" s="289"/>
      <c r="BZ35" s="289"/>
      <c r="CA35" s="289"/>
      <c r="CB35" s="289"/>
      <c r="CC35" s="289"/>
      <c r="CD35" s="289"/>
      <c r="CE35" s="289"/>
      <c r="CF35" s="289"/>
      <c r="CG35" s="289"/>
      <c r="CH35" s="289"/>
      <c r="CI35" s="289"/>
      <c r="CJ35" s="289"/>
      <c r="CK35" s="289"/>
      <c r="CL35" s="289"/>
      <c r="CM35" s="289"/>
      <c r="CN35" s="289"/>
      <c r="CO35" s="289"/>
      <c r="CP35" s="289"/>
      <c r="CQ35" s="289"/>
      <c r="CR35" s="289"/>
      <c r="CS35" s="289"/>
      <c r="CT35" s="289"/>
      <c r="CU35" s="289"/>
      <c r="CV35" s="289"/>
      <c r="CW35" s="289"/>
      <c r="CX35" s="289"/>
      <c r="CY35" s="289"/>
      <c r="CZ35" s="289"/>
      <c r="DA35" s="289"/>
      <c r="DB35" s="289"/>
      <c r="DC35" s="289"/>
      <c r="DD35" s="289"/>
      <c r="DE35" s="289"/>
      <c r="DF35" s="289"/>
      <c r="DG35" s="289"/>
      <c r="DH35" s="289"/>
      <c r="DI35" s="289"/>
      <c r="DJ35" s="289"/>
      <c r="DK35" s="289"/>
      <c r="DL35" s="289"/>
      <c r="DM35" s="289"/>
      <c r="DN35" s="289"/>
      <c r="DO35" s="289"/>
      <c r="DP35" s="289"/>
      <c r="DQ35" s="289"/>
      <c r="DR35" s="289"/>
      <c r="DS35" s="289"/>
      <c r="DT35" s="289"/>
      <c r="DU35" s="289"/>
    </row>
    <row r="36" spans="2:125" x14ac:dyDescent="0.15">
      <c r="F36" s="289"/>
      <c r="H36" s="289"/>
      <c r="J36" s="289"/>
      <c r="K36" s="289"/>
      <c r="L36" s="289"/>
      <c r="M36" s="289"/>
      <c r="N36" s="289"/>
      <c r="O36" s="289"/>
      <c r="Q36" s="289"/>
      <c r="S36" s="289"/>
      <c r="V36" s="289"/>
    </row>
    <row r="37" spans="2:125" x14ac:dyDescent="0.15"/>
    <row r="38" spans="2:125" x14ac:dyDescent="0.15"/>
    <row r="39" spans="2:125" x14ac:dyDescent="0.15"/>
    <row r="40" spans="2:125" x14ac:dyDescent="0.15">
      <c r="U40" s="289"/>
    </row>
    <row r="41" spans="2:125" x14ac:dyDescent="0.15">
      <c r="R41" s="289"/>
    </row>
    <row r="42" spans="2:125" x14ac:dyDescent="0.15">
      <c r="T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289"/>
      <c r="BA42" s="289"/>
      <c r="BB42" s="289"/>
      <c r="BC42" s="289"/>
      <c r="BD42" s="289"/>
      <c r="BE42" s="289"/>
      <c r="BF42" s="289"/>
      <c r="BG42" s="289"/>
      <c r="BH42" s="289"/>
      <c r="BI42" s="289"/>
      <c r="BJ42" s="289"/>
      <c r="BK42" s="289"/>
      <c r="BL42" s="289"/>
      <c r="BM42" s="289"/>
      <c r="BN42" s="289"/>
      <c r="BO42" s="289"/>
      <c r="BP42" s="289"/>
      <c r="BQ42" s="289"/>
      <c r="BR42" s="289"/>
      <c r="BS42" s="289"/>
      <c r="BT42" s="289"/>
      <c r="BU42" s="289"/>
      <c r="BV42" s="289"/>
      <c r="BW42" s="289"/>
      <c r="BX42" s="289"/>
      <c r="BY42" s="289"/>
      <c r="BZ42" s="289"/>
      <c r="CA42" s="289"/>
      <c r="CB42" s="289"/>
      <c r="CC42" s="289"/>
      <c r="CD42" s="289"/>
      <c r="CE42" s="289"/>
      <c r="CF42" s="289"/>
      <c r="CG42" s="289"/>
      <c r="CH42" s="289"/>
      <c r="CI42" s="289"/>
      <c r="CJ42" s="289"/>
      <c r="CK42" s="289"/>
      <c r="CL42" s="289"/>
      <c r="CM42" s="289"/>
      <c r="CN42" s="289"/>
      <c r="CO42" s="289"/>
      <c r="CP42" s="289"/>
      <c r="CQ42" s="289"/>
      <c r="CR42" s="289"/>
      <c r="CS42" s="289"/>
      <c r="CT42" s="289"/>
      <c r="CU42" s="289"/>
      <c r="CV42" s="289"/>
      <c r="CW42" s="289"/>
      <c r="CX42" s="289"/>
      <c r="CY42" s="289"/>
      <c r="CZ42" s="289"/>
      <c r="DA42" s="289"/>
      <c r="DB42" s="289"/>
      <c r="DC42" s="289"/>
      <c r="DD42" s="289"/>
      <c r="DE42" s="289"/>
      <c r="DF42" s="289"/>
      <c r="DG42" s="289"/>
      <c r="DH42" s="289"/>
      <c r="DI42" s="289"/>
      <c r="DJ42" s="289"/>
      <c r="DK42" s="289"/>
      <c r="DL42" s="289"/>
      <c r="DM42" s="289"/>
      <c r="DN42" s="289"/>
      <c r="DO42" s="289"/>
      <c r="DP42" s="289"/>
      <c r="DQ42" s="289"/>
      <c r="DR42" s="289"/>
      <c r="DS42" s="289"/>
      <c r="DT42" s="289"/>
      <c r="DU42" s="289"/>
    </row>
    <row r="43" spans="2:125" x14ac:dyDescent="0.15">
      <c r="Q43" s="289"/>
      <c r="S43" s="289"/>
      <c r="V43" s="28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559</v>
      </c>
    </row>
  </sheetData>
  <sheetProtection algorithmName="SHA-512" hashValue="WaAyWpcw2VcEoU1i69J9Pn4euXl6H8+gTKG7Pjo+qpXqkWqYxjmWa6hWkg0eiwowuxKgaOMd55IY6hqGyN40Aw==" saltValue="vCPX917mABJTSd/PB6PHP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98" t="s">
        <v>3</v>
      </c>
      <c r="D47" s="1198"/>
      <c r="E47" s="1199"/>
      <c r="F47" s="11">
        <v>14.7</v>
      </c>
      <c r="G47" s="12">
        <v>14.79</v>
      </c>
      <c r="H47" s="12">
        <v>14.88</v>
      </c>
      <c r="I47" s="12">
        <v>15.03</v>
      </c>
      <c r="J47" s="13">
        <v>12.89</v>
      </c>
    </row>
    <row r="48" spans="2:10" ht="57.75" customHeight="1" x14ac:dyDescent="0.15">
      <c r="B48" s="14"/>
      <c r="C48" s="1200" t="s">
        <v>4</v>
      </c>
      <c r="D48" s="1200"/>
      <c r="E48" s="1201"/>
      <c r="F48" s="15">
        <v>17.55</v>
      </c>
      <c r="G48" s="16">
        <v>6.87</v>
      </c>
      <c r="H48" s="16">
        <v>6.49</v>
      </c>
      <c r="I48" s="16">
        <v>7.03</v>
      </c>
      <c r="J48" s="17">
        <v>6.37</v>
      </c>
    </row>
    <row r="49" spans="2:10" ht="57.75" customHeight="1" thickBot="1" x14ac:dyDescent="0.2">
      <c r="B49" s="18"/>
      <c r="C49" s="1202" t="s">
        <v>5</v>
      </c>
      <c r="D49" s="1202"/>
      <c r="E49" s="1203"/>
      <c r="F49" s="19">
        <v>4.97</v>
      </c>
      <c r="G49" s="20" t="s">
        <v>565</v>
      </c>
      <c r="H49" s="20" t="s">
        <v>566</v>
      </c>
      <c r="I49" s="20" t="s">
        <v>567</v>
      </c>
      <c r="J49" s="21" t="s">
        <v>568</v>
      </c>
    </row>
    <row r="50" spans="2:10" ht="13.5" customHeight="1" x14ac:dyDescent="0.15"/>
  </sheetData>
  <sheetProtection algorithmName="SHA-512" hashValue="6F1/Bjx0xvvRPFF2SCCSWhP01GDkS7qgWCYF0UVP5oePvg6gySRZhFXXfUiMW0Cr+aCecv5JpzHB5CC1LQff/Q==" saltValue="I02Ir7t1y4YnGdamJjac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2021-03-01T10:55:51Z</cp:lastPrinted>
  <dcterms:created xsi:type="dcterms:W3CDTF">2021-02-05T01:03:36Z</dcterms:created>
  <dcterms:modified xsi:type="dcterms:W3CDTF">2023-03-20T01:47:53Z</dcterms:modified>
  <cp:category/>
</cp:coreProperties>
</file>