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192.168.0.70\01総務部\財政課\財政係\R5当初予算\70ホームページ掲載（財政状況資料集も）\R3決算　財政状況資料集\"/>
    </mc:Choice>
  </mc:AlternateContent>
  <xr:revisionPtr revIDLastSave="0" documentId="13_ncr:1_{B366C397-56D7-45A9-8C2F-12F7D638D8D1}" xr6:coauthVersionLast="36" xr6:coauthVersionMax="36" xr10:uidLastSave="{00000000-0000-0000-0000-000000000000}"/>
  <bookViews>
    <workbookView xWindow="0" yWindow="0" windowWidth="28800" windowHeight="12210" xr2:uid="{00000000-000D-0000-FFFF-FFFF00000000}"/>
  </bookViews>
  <sheets>
    <sheet name="総括表" sheetId="10" r:id="rId1"/>
    <sheet name="普通会計の状況 "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O36" i="10"/>
  <c r="BE36" i="10"/>
  <c r="CO35"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U34" i="10"/>
  <c r="U35" i="10" s="1"/>
  <c r="U36" i="10" s="1"/>
  <c r="AM34" i="10" l="1"/>
  <c r="AM35" i="10" l="1"/>
  <c r="AM36" i="10" l="1"/>
  <c r="BE34" i="10" l="1"/>
  <c r="BE35" i="10" l="1"/>
  <c r="BW34" i="10"/>
  <c r="BW35" i="10" s="1"/>
  <c r="BW36" i="10" s="1"/>
  <c r="BW37" i="10" s="1"/>
  <c r="BW38" i="10" s="1"/>
  <c r="CO34" i="10" l="1"/>
</calcChain>
</file>

<file path=xl/sharedStrings.xml><?xml version="1.0" encoding="utf-8"?>
<sst xmlns="http://schemas.openxmlformats.org/spreadsheetml/2006/main" count="1100" uniqueCount="601">
  <si>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</si>
  <si>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</si>
  <si>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</si>
  <si>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</si>
  <si>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</si>
  <si>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</si>
  <si>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</si>
  <si>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</si>
  <si>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</si>
  <si>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</si>
  <si>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</si>
  <si>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</si>
  <si>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</si>
  <si>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</si>
  <si>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</si>
  <si>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</si>
  <si>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</si>
  <si>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</si>
  <si>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</si>
  <si>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</si>
  <si>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</si>
  <si>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</si>
  <si>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</si>
  <si>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</si>
  <si>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</si>
  <si>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</si>
  <si>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</si>
  <si>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</si>
  <si>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</si>
  <si>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</si>
  <si>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</si>
  <si>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</si>
  <si>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</si>
  <si>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</si>
  <si>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</si>
  <si>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</si>
  <si>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</si>
  <si>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</si>
  <si>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</si>
  <si>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</si>
  <si>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</si>
  <si>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</si>
  <si>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</si>
  <si>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</si>
  <si>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</si>
  <si>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</si>
  <si>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</si>
  <si>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</si>
  <si>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</si>
  <si>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</si>
  <si>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</si>
  <si>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</si>
  <si>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</si>
  <si>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</si>
  <si>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</si>
  <si>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</si>
  <si>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</si>
  <si>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</si>
  <si>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</si>
  <si>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</si>
  <si>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</si>
  <si>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</si>
  <si>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</si>
  <si>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</si>
  <si>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</si>
  <si>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</si>
  <si>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</si>
  <si>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</si>
  <si>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</si>
  <si>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</si>
  <si>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</si>
  <si>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</si>
  <si>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</si>
  <si>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</si>
  <si>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</si>
  <si>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</si>
  <si>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</si>
  <si>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</si>
  <si>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</si>
  <si>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</si>
  <si>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</si>
  <si>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</si>
  <si>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</si>
  <si>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</si>
  <si>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</si>
  <si>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</si>
  <si>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</si>
  <si>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</si>
  <si>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</si>
  <si>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</si>
  <si>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</si>
  <si>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</si>
  <si>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</si>
  <si>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</si>
  <si>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</si>
  <si>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</si>
  <si>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</si>
  <si>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</si>
  <si>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</si>
  <si>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</si>
  <si>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</si>
  <si>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</si>
  <si>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</si>
  <si>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</si>
  <si>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</si>
  <si>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</si>
  <si>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</si>
  <si>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</si>
  <si>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</si>
  <si>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</si>
  <si>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</si>
  <si>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</si>
  <si>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</si>
  <si>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</si>
  <si>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</si>
  <si>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</si>
  <si>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</si>
  <si>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</si>
  <si>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</si>
  <si>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</si>
  <si>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</si>
  <si>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</si>
  <si>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</si>
  <si>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</si>
  <si>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</si>
  <si>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</si>
  <si>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</si>
  <si>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</si>
  <si>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</si>
  <si>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</si>
  <si>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</si>
  <si>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</si>
  <si>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</si>
  <si>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</si>
  <si>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</si>
  <si>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</si>
  <si>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</si>
  <si>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</si>
  <si>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</si>
  <si>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</si>
  <si>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</si>
  <si>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</si>
  <si>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</si>
  <si>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</si>
  <si>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</si>
  <si>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</si>
  <si>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</si>
  <si>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</si>
  <si>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</si>
  <si>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</si>
  <si>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</si>
  <si>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</si>
  <si>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</si>
  <si>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</si>
  <si>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</si>
  <si>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</si>
  <si>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</si>
  <si>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</si>
  <si>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</si>
  <si>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</si>
  <si>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</si>
  <si>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</si>
  <si>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</si>
  <si>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</si>
  <si>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</si>
  <si>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</si>
  <si>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</si>
  <si>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</si>
  <si>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</si>
  <si>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</si>
  <si>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</si>
  <si>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</si>
  <si>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</si>
  <si>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</si>
  <si>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</si>
  <si>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</si>
  <si>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</si>
  <si>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</si>
  <si>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</si>
  <si>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</si>
  <si>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</si>
  <si>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</si>
  <si>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</si>
  <si>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</si>
  <si>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</si>
  <si>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</si>
  <si>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</si>
  <si>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</si>
  <si>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</si>
  <si>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</si>
  <si>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</si>
  <si>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</si>
  <si>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</si>
  <si>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</si>
  <si>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</si>
  <si>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</si>
  <si>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</si>
  <si>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</si>
  <si>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</si>
  <si>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</si>
  <si>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</si>
  <si>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</si>
  <si>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</si>
  <si>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</si>
  <si>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</si>
  <si>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</si>
  <si>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</si>
  <si>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</si>
  <si>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</si>
  <si>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</si>
  <si>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</si>
  <si>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</si>
  <si>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宮城県塩竈市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</si>
  <si>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</si>
  <si>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</si>
  <si>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</si>
  <si>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</si>
  <si>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</si>
  <si>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</si>
  <si>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</si>
  <si>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</si>
  <si>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</si>
  <si>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</si>
  <si>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</si>
  <si>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</si>
  <si>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</si>
  <si>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</si>
  <si>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</si>
  <si>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</si>
  <si>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</si>
  <si>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</si>
  <si>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</si>
  <si>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</si>
  <si>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</si>
  <si>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</si>
  <si>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</si>
  <si>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</si>
  <si>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</si>
  <si>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</si>
  <si>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</si>
  <si>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</si>
  <si>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</si>
  <si>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</si>
  <si>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</si>
  <si>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</si>
  <si>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</si>
  <si>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</si>
  <si>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</si>
  <si>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</si>
  <si>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</si>
  <si>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</si>
  <si>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</si>
  <si>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</si>
  <si>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</si>
  <si>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</si>
  <si>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</si>
  <si>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</si>
  <si>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</si>
  <si>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</si>
  <si>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</si>
  <si>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</si>
  <si>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</si>
  <si>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</si>
  <si>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</si>
  <si>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</si>
  <si>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</si>
  <si>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</si>
  <si>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</si>
  <si>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</si>
  <si>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</si>
  <si>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</si>
  <si>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</si>
  <si>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</si>
  <si>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</si>
  <si>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</si>
  <si>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</si>
  <si>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</si>
  <si>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</si>
  <si>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</si>
  <si>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</si>
  <si>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</si>
  <si>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</si>
  <si>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</si>
  <si>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</si>
  <si>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</si>
  <si>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</si>
  <si>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</si>
  <si>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</si>
  <si>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</si>
  <si>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</si>
  <si>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</si>
  <si>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</si>
  <si>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</si>
  <si>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</si>
  <si>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</si>
  <si>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</si>
  <si>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</si>
  <si>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</si>
  <si>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</si>
  <si>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</si>
  <si>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</si>
  <si>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</si>
  <si>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</si>
  <si>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</si>
  <si>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</si>
  <si>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</si>
  <si>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</si>
  <si>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</si>
  <si>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</si>
  <si>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</si>
  <si>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</si>
  <si>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</si>
  <si>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</si>
  <si>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</si>
  <si>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</si>
  <si>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</si>
  <si>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</si>
  <si>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</si>
  <si>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</si>
  <si>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</si>
  <si>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</si>
  <si>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</si>
  <si>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</si>
  <si>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</si>
  <si>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</si>
  <si>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</si>
  <si>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</si>
  <si>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</si>
  <si>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</si>
  <si>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</si>
  <si>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</si>
  <si>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</si>
  <si>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</si>
  <si>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</si>
  <si>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</si>
  <si>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</si>
  <si>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</si>
  <si>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市場</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</si>
  <si>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</si>
  <si>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</si>
  <si>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</si>
  <si>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</si>
  <si>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</si>
  <si>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</si>
  <si>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</si>
  <si>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</si>
  <si>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</si>
  <si>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</si>
  <si>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</si>
  <si>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</si>
  <si>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</si>
  <si>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</si>
  <si>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</si>
  <si>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</si>
  <si>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</si>
  <si>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</si>
  <si>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</si>
  <si>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</si>
  <si>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</si>
  <si>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</si>
  <si>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</si>
  <si>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</si>
  <si>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</si>
  <si>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</si>
  <si>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</si>
  <si>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</si>
  <si>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</si>
  <si>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宮城県塩竈市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</si>
  <si>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</si>
  <si>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</si>
  <si>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</si>
  <si>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</si>
  <si>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</si>
  <si>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</si>
  <si>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</si>
  <si>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</si>
  <si>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</si>
  <si>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</si>
  <si>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</si>
  <si>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</si>
  <si>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</si>
  <si>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</si>
  <si>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</si>
  <si>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</si>
  <si>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</si>
  <si>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</si>
  <si>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</si>
  <si>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</si>
  <si>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</si>
  <si>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</si>
  <si>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</si>
  <si>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</si>
  <si>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</si>
  <si>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</si>
  <si>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</si>
  <si>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</si>
  <si>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</si>
  <si>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</si>
  <si>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</si>
  <si>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</si>
  <si>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</si>
  <si>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</si>
  <si>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</si>
  <si>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</si>
  <si>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</si>
  <si>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</si>
  <si>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</si>
  <si>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</si>
  <si>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塩竈市立病院事業会計</t>
    <phoneticPr fontId="5"/>
  </si>
  <si>
    <t>塩竈市下水道事業会計</t>
    <phoneticPr fontId="5"/>
  </si>
  <si>
    <t>塩竈市交通事業特別会計</t>
    <phoneticPr fontId="5"/>
  </si>
  <si>
    <t>塩竈市魚市場事業特別会計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</si>
  <si>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</si>
  <si>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</si>
  <si>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</si>
  <si>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</si>
  <si>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</si>
  <si>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</si>
  <si>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</si>
  <si>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</si>
  <si>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</si>
  <si>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</si>
  <si>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</si>
  <si>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</si>
  <si>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</si>
  <si>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</si>
  <si>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</si>
  <si>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</si>
  <si>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</si>
  <si>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</si>
  <si>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</si>
  <si>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</si>
  <si>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</si>
  <si>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</si>
  <si>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</si>
  <si>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</si>
  <si>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</si>
  <si>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</si>
  <si>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</si>
  <si>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</si>
  <si>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</si>
  <si>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</si>
  <si>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</si>
  <si>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</si>
  <si>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</si>
  <si>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</si>
  <si>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</si>
  <si>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</si>
  <si>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</si>
  <si>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</si>
  <si>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</si>
  <si>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</si>
  <si>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</si>
  <si>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</si>
  <si>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</si>
  <si>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</si>
  <si>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</si>
  <si>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</si>
  <si>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</si>
  <si>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</si>
  <si>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</si>
  <si>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</si>
  <si>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</si>
  <si>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</si>
  <si>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</si>
  <si>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</si>
  <si>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</si>
  <si>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</si>
  <si>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</si>
  <si>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</si>
  <si>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塩竈市下水道事業会計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</si>
  <si>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</si>
  <si>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</si>
  <si>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塩竈市立病院事業会計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</si>
  <si>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</si>
  <si>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塩竈市魚市場事業特別会計</t>
    <phoneticPr fontId="5"/>
  </si>
  <si>
    <t>(Ｆ)</t>
    <phoneticPr fontId="5"/>
  </si>
  <si>
    <t>塩竈市交通事業特別会計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</si>
  <si>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</si>
  <si>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</si>
  <si>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</si>
  <si>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</si>
  <si>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</si>
  <si>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</si>
  <si>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</si>
  <si>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</si>
  <si>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</si>
  <si>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</si>
  <si>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</si>
  <si>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</si>
  <si>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</si>
  <si>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</si>
  <si>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</si>
  <si>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</si>
  <si>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</si>
  <si>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</si>
  <si>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</si>
  <si>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</si>
  <si>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</si>
  <si>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</si>
  <si>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</si>
  <si>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</si>
  <si>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</si>
  <si>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</si>
  <si>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</si>
  <si>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</si>
  <si>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</si>
  <si>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</si>
  <si>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</si>
  <si>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</si>
  <si>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</si>
  <si>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</si>
  <si>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</si>
  <si>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</si>
  <si>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</si>
  <si>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</si>
  <si>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</si>
  <si>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</si>
  <si>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</si>
  <si>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</si>
  <si>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</si>
  <si>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</si>
  <si>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</si>
  <si>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</si>
  <si>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</si>
  <si>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</si>
  <si>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</si>
  <si>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</si>
  <si>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</si>
  <si>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</si>
  <si>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</si>
  <si>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</si>
  <si>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</si>
  <si>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</si>
  <si>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</si>
  <si>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</si>
  <si>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</si>
  <si>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</si>
  <si>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</si>
  <si>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</si>
  <si>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</si>
  <si>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</si>
  <si>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</si>
  <si>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</si>
  <si>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</si>
  <si>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</si>
  <si>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</si>
  <si>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</si>
  <si>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</si>
  <si>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</si>
  <si>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</si>
  <si>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</si>
  <si>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</si>
  <si>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</si>
  <si>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</si>
  <si>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</si>
  <si>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</si>
  <si>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</si>
  <si>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</si>
  <si>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</si>
  <si>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</si>
  <si>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</si>
  <si>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</si>
  <si>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</si>
  <si>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3.55</t>
  </si>
  <si>
    <t>▲ 2.51</t>
  </si>
  <si>
    <t>▲ 6.14</t>
  </si>
  <si>
    <t>▲ 1.05</t>
  </si>
  <si>
    <t>▲ 0.76</t>
  </si>
  <si>
    <t>塩竈市水道事業会計</t>
  </si>
  <si>
    <t>一般会計</t>
  </si>
  <si>
    <t>塩竈市下水道事業会計</t>
  </si>
  <si>
    <t>塩竈市立病院事業会計</t>
  </si>
  <si>
    <t>塩竈市国民健康保険事業特別会計</t>
  </si>
  <si>
    <t>塩竈市北浜地区復興土地区画整理事業特別会計</t>
  </si>
  <si>
    <t>塩竈市介護保険事業特別会計</t>
  </si>
  <si>
    <t>塩竈市後期高齢者医療事業特別会計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</si>
  <si>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</si>
  <si>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</si>
  <si>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</si>
  <si>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</si>
  <si>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</si>
  <si>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</si>
  <si>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</si>
  <si>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</si>
  <si>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基金からの繰入金</t>
    <rPh sb="0" eb="2">
      <t>キキン</t>
    </rPh>
    <rPh sb="5" eb="8">
      <t>クリイレキン</t>
    </rPh>
    <phoneticPr fontId="2"/>
  </si>
  <si>
    <t>法適用企業</t>
  </si>
  <si>
    <t>法非適用企業</t>
  </si>
  <si>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</si>
  <si>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塩釜地区消防事務組合</t>
    <rPh sb="0" eb="4">
      <t>シオガマチク</t>
    </rPh>
    <rPh sb="4" eb="6">
      <t>ショウボウ</t>
    </rPh>
    <rPh sb="6" eb="10">
      <t>ジムクミアイ</t>
    </rPh>
    <phoneticPr fontId="2"/>
  </si>
  <si>
    <t>宮城県市町村自治振興センター</t>
    <rPh sb="0" eb="3">
      <t>ミヤギケン</t>
    </rPh>
    <rPh sb="3" eb="6">
      <t>シチョウソン</t>
    </rPh>
    <rPh sb="6" eb="10">
      <t>ジチシンコウ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</si>
  <si>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</si>
  <si>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8">
      <t>コウキコウレイシャ</t>
    </rPh>
    <rPh sb="8" eb="10">
      <t>イリョウ</t>
    </rPh>
    <rPh sb="10" eb="12">
      <t>ジギョウ</t>
    </rPh>
    <rPh sb="12" eb="14">
      <t>カイケイ</t>
    </rPh>
    <phoneticPr fontId="2"/>
  </si>
  <si>
    <t>塩釜港開発</t>
    <rPh sb="0" eb="3">
      <t>シオガマコウ</t>
    </rPh>
    <rPh sb="3" eb="5">
      <t>カイハツ</t>
    </rPh>
    <phoneticPr fontId="2"/>
  </si>
  <si>
    <t>-</t>
    <phoneticPr fontId="2"/>
  </si>
  <si>
    <t>市営住宅基金</t>
    <rPh sb="0" eb="4">
      <t>シエイジュウタク</t>
    </rPh>
    <rPh sb="4" eb="6">
      <t>キキン</t>
    </rPh>
    <phoneticPr fontId="5"/>
  </si>
  <si>
    <t>ふるさとしおがま復興基金</t>
    <rPh sb="8" eb="10">
      <t>フッコウ</t>
    </rPh>
    <rPh sb="10" eb="12">
      <t>キキン</t>
    </rPh>
    <phoneticPr fontId="5"/>
  </si>
  <si>
    <t>塩竈市庁舎建設基金</t>
    <rPh sb="0" eb="3">
      <t>シオガマシ</t>
    </rPh>
    <rPh sb="3" eb="5">
      <t>チョウシャ</t>
    </rPh>
    <rPh sb="5" eb="7">
      <t>ケンセツ</t>
    </rPh>
    <rPh sb="7" eb="9">
      <t>キキン</t>
    </rPh>
    <phoneticPr fontId="5"/>
  </si>
  <si>
    <t>ミナト塩竈まちづくり基金</t>
    <rPh sb="3" eb="5">
      <t>シオガマ</t>
    </rPh>
    <rPh sb="10" eb="12">
      <t>キキン</t>
    </rPh>
    <phoneticPr fontId="5"/>
  </si>
  <si>
    <t>塩竈市災害救助支援基金</t>
    <rPh sb="0" eb="3">
      <t>シオガマシ</t>
    </rPh>
    <rPh sb="3" eb="7">
      <t>サイガイキュウジョ</t>
    </rPh>
    <rPh sb="7" eb="9">
      <t>シエン</t>
    </rPh>
    <rPh sb="9" eb="11">
      <t>キキン</t>
    </rPh>
    <phoneticPr fontId="5"/>
  </si>
  <si>
    <t>※8：職員の状況については、令和3年地方公務員給与実態調査に基づいている。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</si>
</sst>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0" fillId="0" borderId="34" xfId="11" applyFont="1" applyBorder="1" applyAlignment="1">
      <alignment horizontal="center"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3760-4B2E-A5E6-801529F354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101065</c:v>
                </c:pt>
                <c:pt idx="1">
                  <c:v>42348</c:v>
                </c:pt>
                <c:pt idx="2">
                  <c:v>48595</c:v>
                </c:pt>
                <c:pt idx="3">
                  <c:v>68335</c:v>
                </c:pt>
                <c:pt idx="4">
                  <c:v>39860</c:v>
                </c:pt>
              </c:numCache>
            </c:numRef>
          </c:val>
          <c:smooth val="0"/>
          <c:extLst>
            <c:ext xmlns:c16="http://schemas.microsoft.com/office/drawing/2014/chart" uri="{C3380CC4-5D6E-409C-BE32-E72D297353CC}">
              <c16:uniqueId val="{00000001-3760-4B2E-A5E6-801529F354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6.49</c:v>
                </c:pt>
                <c:pt idx="1">
                  <c:v>7.03</c:v>
                </c:pt>
                <c:pt idx="2">
                  <c:v>6.37</c:v>
                </c:pt>
                <c:pt idx="3">
                  <c:v>9</c:v>
                </c:pt>
                <c:pt idx="4">
                  <c:v>8.8000000000000007</c:v>
                </c:pt>
              </c:numCache>
            </c:numRef>
          </c:val>
          <c:extLst>
            <c:ext xmlns:c16="http://schemas.microsoft.com/office/drawing/2014/chart" uri="{C3380CC4-5D6E-409C-BE32-E72D297353CC}">
              <c16:uniqueId val="{00000000-6A91-431A-9FEA-5580FFBD09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14.88</c:v>
                </c:pt>
                <c:pt idx="1">
                  <c:v>15.03</c:v>
                </c:pt>
                <c:pt idx="2">
                  <c:v>12.89</c:v>
                </c:pt>
                <c:pt idx="3">
                  <c:v>12.12</c:v>
                </c:pt>
                <c:pt idx="4">
                  <c:v>14.95</c:v>
                </c:pt>
              </c:numCache>
            </c:numRef>
          </c:val>
          <c:extLst>
            <c:ext xmlns:c16="http://schemas.microsoft.com/office/drawing/2014/chart" uri="{C3380CC4-5D6E-409C-BE32-E72D297353CC}">
              <c16:uniqueId val="{00000001-6A91-431A-9FEA-5580FFBD09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-3.55</c:v>
                </c:pt>
                <c:pt idx="1">
                  <c:v>-2.5099999999999998</c:v>
                </c:pt>
                <c:pt idx="2">
                  <c:v>-6.14</c:v>
                </c:pt>
                <c:pt idx="3">
                  <c:v>-1.05</c:v>
                </c:pt>
                <c:pt idx="4">
                  <c:v>-0.76</c:v>
                </c:pt>
              </c:numCache>
            </c:numRef>
          </c:val>
          <c:smooth val="0"/>
          <c:extLst>
            <c:ext xmlns:c16="http://schemas.microsoft.com/office/drawing/2014/chart" uri="{C3380CC4-5D6E-409C-BE32-E72D297353CC}">
              <c16:uniqueId val="{00000002-6A91-431A-9FEA-5580FFBD09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0.4</c:v>
                </c:pt>
                <c:pt idx="2">
                  <c:v>#N/A</c:v>
                </c:pt>
                <c:pt idx="3">
                  <c:v>2.4500000000000002</c:v>
                </c:pt>
                <c:pt idx="4">
                  <c:v>#N/A</c:v>
                </c:pt>
                <c:pt idx="5">
                  <c:v>0.42</c:v>
                </c:pt>
                <c:pt idx="6">
                  <c:v>#N/A</c:v>
                </c:pt>
                <c:pt idx="7">
                  <c:v>0</c:v>
                </c:pt>
                <c:pt idx="8">
                  <c:v>#N/A</c:v>
                </c:pt>
                <c:pt idx="9">
                  <c:v>0</c:v>
                </c:pt>
              </c:numCache>
            </c:numRef>
          </c:val>
          <c:extLst>
            <c:ext xmlns:c16="http://schemas.microsoft.com/office/drawing/2014/chart" uri="{C3380CC4-5D6E-409C-BE32-E72D297353CC}">
              <c16:uniqueId val="{00000000-E27E-4F58-ACF8-930C539A65D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27E-4F58-ACF8-930C539A65D2}"/>
            </c:ext>
          </c:extLst>
        </c:ser>
        <c:ser>
          <c:idx val="2"/>
          <c:order val="2"/>
          <c:tx>
            <c:strRef>
              <c:f>データシート!$A$29</c:f>
              <c:strCache>
                <c:ptCount val="1"/>
                <c:pt idx="0">
                  <c:v>塩竈市後期高齢者医療事業特別会計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0.04</c:v>
                </c:pt>
                <c:pt idx="2">
                  <c:v>#N/A</c:v>
                </c:pt>
                <c:pt idx="3">
                  <c:v>0.04</c:v>
                </c:pt>
                <c:pt idx="4">
                  <c:v>#N/A</c:v>
                </c:pt>
                <c:pt idx="5">
                  <c:v>0.03</c:v>
                </c:pt>
                <c:pt idx="6">
                  <c:v>#N/A</c:v>
                </c:pt>
                <c:pt idx="7">
                  <c:v>0.05</c:v>
                </c:pt>
                <c:pt idx="8">
                  <c:v>#N/A</c:v>
                </c:pt>
                <c:pt idx="9">
                  <c:v>0.05</c:v>
                </c:pt>
              </c:numCache>
            </c:numRef>
          </c:val>
          <c:extLst>
            <c:ext xmlns:c16="http://schemas.microsoft.com/office/drawing/2014/chart" uri="{C3380CC4-5D6E-409C-BE32-E72D297353CC}">
              <c16:uniqueId val="{00000002-E27E-4F58-ACF8-930C539A65D2}"/>
            </c:ext>
          </c:extLst>
        </c:ser>
        <c:ser>
          <c:idx val="3"/>
          <c:order val="3"/>
          <c:tx>
            <c:strRef>
              <c:f>データシート!$A$30</c:f>
              <c:strCache>
                <c:ptCount val="1"/>
                <c:pt idx="0">
                  <c:v>塩竈市介護保険事業特別会計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0.83</c:v>
                </c:pt>
                <c:pt idx="4">
                  <c:v>#N/A</c:v>
                </c:pt>
                <c:pt idx="5">
                  <c:v>0</c:v>
                </c:pt>
                <c:pt idx="6">
                  <c:v>#N/A</c:v>
                </c:pt>
                <c:pt idx="7">
                  <c:v>0.1</c:v>
                </c:pt>
                <c:pt idx="8">
                  <c:v>#N/A</c:v>
                </c:pt>
                <c:pt idx="9">
                  <c:v>0.12</c:v>
                </c:pt>
              </c:numCache>
            </c:numRef>
          </c:val>
          <c:extLst>
            <c:ext xmlns:c16="http://schemas.microsoft.com/office/drawing/2014/chart" uri="{C3380CC4-5D6E-409C-BE32-E72D297353CC}">
              <c16:uniqueId val="{00000003-E27E-4F58-ACF8-930C539A65D2}"/>
            </c:ext>
          </c:extLst>
        </c:ser>
        <c:ser>
          <c:idx val="4"/>
          <c:order val="4"/>
          <c:tx>
            <c:strRef>
              <c:f>データシート!$A$31</c:f>
              <c:strCache>
                <c:ptCount val="1"/>
                <c:pt idx="0">
                  <c:v>塩竈市北浜地区復興土地区画整理事業特別会計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0.04</c:v>
                </c:pt>
                <c:pt idx="6">
                  <c:v>#N/A</c:v>
                </c:pt>
                <c:pt idx="7">
                  <c:v>0.32</c:v>
                </c:pt>
                <c:pt idx="8">
                  <c:v>#N/A</c:v>
                </c:pt>
                <c:pt idx="9">
                  <c:v>0.15</c:v>
                </c:pt>
              </c:numCache>
            </c:numRef>
          </c:val>
          <c:extLst>
            <c:ext xmlns:c16="http://schemas.microsoft.com/office/drawing/2014/chart" uri="{C3380CC4-5D6E-409C-BE32-E72D297353CC}">
              <c16:uniqueId val="{00000004-E27E-4F58-ACF8-930C539A65D2}"/>
            </c:ext>
          </c:extLst>
        </c:ser>
        <c:ser>
          <c:idx val="5"/>
          <c:order val="5"/>
          <c:tx>
            <c:strRef>
              <c:f>データシート!$A$32</c:f>
              <c:strCache>
                <c:ptCount val="1"/>
                <c:pt idx="0">
                  <c:v>塩竈市国民健康保険事業特別会計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1.57</c:v>
                </c:pt>
                <c:pt idx="2">
                  <c:v>#N/A</c:v>
                </c:pt>
                <c:pt idx="3">
                  <c:v>0.28999999999999998</c:v>
                </c:pt>
                <c:pt idx="4">
                  <c:v>#N/A</c:v>
                </c:pt>
                <c:pt idx="5">
                  <c:v>0.27</c:v>
                </c:pt>
                <c:pt idx="6">
                  <c:v>#N/A</c:v>
                </c:pt>
                <c:pt idx="7">
                  <c:v>0.28000000000000003</c:v>
                </c:pt>
                <c:pt idx="8">
                  <c:v>#N/A</c:v>
                </c:pt>
                <c:pt idx="9">
                  <c:v>0.27</c:v>
                </c:pt>
              </c:numCache>
            </c:numRef>
          </c:val>
          <c:extLst>
            <c:ext xmlns:c16="http://schemas.microsoft.com/office/drawing/2014/chart" uri="{C3380CC4-5D6E-409C-BE32-E72D297353CC}">
              <c16:uniqueId val="{00000005-E27E-4F58-ACF8-930C539A65D2}"/>
            </c:ext>
          </c:extLst>
        </c:ser>
        <c:ser>
          <c:idx val="6"/>
          <c:order val="6"/>
          <c:tx>
            <c:strRef>
              <c:f>データシート!$A$33</c:f>
              <c:strCache>
                <c:ptCount val="1"/>
                <c:pt idx="0">
                  <c:v>塩竈市立病院事業会計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c:v>
                </c:pt>
                <c:pt idx="2">
                  <c:v>#N/A</c:v>
                </c:pt>
                <c:pt idx="3">
                  <c:v>0.17</c:v>
                </c:pt>
                <c:pt idx="4">
                  <c:v>#N/A</c:v>
                </c:pt>
                <c:pt idx="5">
                  <c:v>0.18</c:v>
                </c:pt>
                <c:pt idx="6">
                  <c:v>#N/A</c:v>
                </c:pt>
                <c:pt idx="7">
                  <c:v>0.3</c:v>
                </c:pt>
                <c:pt idx="8">
                  <c:v>#N/A</c:v>
                </c:pt>
                <c:pt idx="9">
                  <c:v>0.65</c:v>
                </c:pt>
              </c:numCache>
            </c:numRef>
          </c:val>
          <c:extLst>
            <c:ext xmlns:c16="http://schemas.microsoft.com/office/drawing/2014/chart" uri="{C3380CC4-5D6E-409C-BE32-E72D297353CC}">
              <c16:uniqueId val="{00000006-E27E-4F58-ACF8-930C539A65D2}"/>
            </c:ext>
          </c:extLst>
        </c:ser>
        <c:ser>
          <c:idx val="7"/>
          <c:order val="7"/>
          <c:tx>
            <c:strRef>
              <c:f>データシート!$A$34</c:f>
              <c:strCache>
                <c:ptCount val="1"/>
                <c:pt idx="0">
                  <c:v>塩竈市下水道事業会計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3.37</c:v>
                </c:pt>
                <c:pt idx="8">
                  <c:v>#N/A</c:v>
                </c:pt>
                <c:pt idx="9">
                  <c:v>3.71</c:v>
                </c:pt>
              </c:numCache>
            </c:numRef>
          </c:val>
          <c:extLst>
            <c:ext xmlns:c16="http://schemas.microsoft.com/office/drawing/2014/chart" uri="{C3380CC4-5D6E-409C-BE32-E72D297353CC}">
              <c16:uniqueId val="{00000007-E27E-4F58-ACF8-930C539A65D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6.46</c:v>
                </c:pt>
                <c:pt idx="2">
                  <c:v>#N/A</c:v>
                </c:pt>
                <c:pt idx="3">
                  <c:v>7.02</c:v>
                </c:pt>
                <c:pt idx="4">
                  <c:v>#N/A</c:v>
                </c:pt>
                <c:pt idx="5">
                  <c:v>6.32</c:v>
                </c:pt>
                <c:pt idx="6">
                  <c:v>#N/A</c:v>
                </c:pt>
                <c:pt idx="7">
                  <c:v>8.67</c:v>
                </c:pt>
                <c:pt idx="8">
                  <c:v>#N/A</c:v>
                </c:pt>
                <c:pt idx="9">
                  <c:v>8.64</c:v>
                </c:pt>
              </c:numCache>
            </c:numRef>
          </c:val>
          <c:extLst>
            <c:ext xmlns:c16="http://schemas.microsoft.com/office/drawing/2014/chart" uri="{C3380CC4-5D6E-409C-BE32-E72D297353CC}">
              <c16:uniqueId val="{00000008-E27E-4F58-ACF8-930C539A65D2}"/>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11.3</c:v>
                </c:pt>
                <c:pt idx="2">
                  <c:v>#N/A</c:v>
                </c:pt>
                <c:pt idx="3">
                  <c:v>11.87</c:v>
                </c:pt>
                <c:pt idx="4">
                  <c:v>#N/A</c:v>
                </c:pt>
                <c:pt idx="5">
                  <c:v>13.62</c:v>
                </c:pt>
                <c:pt idx="6">
                  <c:v>#N/A</c:v>
                </c:pt>
                <c:pt idx="7">
                  <c:v>12.59</c:v>
                </c:pt>
                <c:pt idx="8">
                  <c:v>#N/A</c:v>
                </c:pt>
                <c:pt idx="9">
                  <c:v>13.94</c:v>
                </c:pt>
              </c:numCache>
            </c:numRef>
          </c:val>
          <c:extLst>
            <c:ext xmlns:c16="http://schemas.microsoft.com/office/drawing/2014/chart" uri="{C3380CC4-5D6E-409C-BE32-E72D297353CC}">
              <c16:uniqueId val="{00000009-E27E-4F58-ACF8-930C539A65D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2660</c:v>
                </c:pt>
                <c:pt idx="5">
                  <c:v>2721</c:v>
                </c:pt>
                <c:pt idx="8">
                  <c:v>2685</c:v>
                </c:pt>
                <c:pt idx="11">
                  <c:v>2603</c:v>
                </c:pt>
                <c:pt idx="14">
                  <c:v>2587</c:v>
                </c:pt>
              </c:numCache>
            </c:numRef>
          </c:val>
          <c:extLst>
            <c:ext xmlns:c16="http://schemas.microsoft.com/office/drawing/2014/chart" uri="{C3380CC4-5D6E-409C-BE32-E72D297353CC}">
              <c16:uniqueId val="{00000000-D8CF-49BB-8D3B-CF97C92A98E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CF-49BB-8D3B-CF97C92A98E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7</c:v>
                </c:pt>
                <c:pt idx="3">
                  <c:v>7</c:v>
                </c:pt>
                <c:pt idx="6">
                  <c:v>6</c:v>
                </c:pt>
                <c:pt idx="9">
                  <c:v>2</c:v>
                </c:pt>
                <c:pt idx="12">
                  <c:v>0</c:v>
                </c:pt>
              </c:numCache>
            </c:numRef>
          </c:val>
          <c:extLst>
            <c:ext xmlns:c16="http://schemas.microsoft.com/office/drawing/2014/chart" uri="{C3380CC4-5D6E-409C-BE32-E72D297353CC}">
              <c16:uniqueId val="{00000002-D8CF-49BB-8D3B-CF97C92A98E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14</c:v>
                </c:pt>
                <c:pt idx="3">
                  <c:v>19</c:v>
                </c:pt>
                <c:pt idx="6">
                  <c:v>32</c:v>
                </c:pt>
                <c:pt idx="9">
                  <c:v>25</c:v>
                </c:pt>
                <c:pt idx="12">
                  <c:v>45</c:v>
                </c:pt>
              </c:numCache>
            </c:numRef>
          </c:val>
          <c:extLst>
            <c:ext xmlns:c16="http://schemas.microsoft.com/office/drawing/2014/chart" uri="{C3380CC4-5D6E-409C-BE32-E72D297353CC}">
              <c16:uniqueId val="{00000003-D8CF-49BB-8D3B-CF97C92A98E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1089</c:v>
                </c:pt>
                <c:pt idx="3">
                  <c:v>1231</c:v>
                </c:pt>
                <c:pt idx="6">
                  <c:v>1383</c:v>
                </c:pt>
                <c:pt idx="9">
                  <c:v>1202</c:v>
                </c:pt>
                <c:pt idx="12">
                  <c:v>1221</c:v>
                </c:pt>
              </c:numCache>
            </c:numRef>
          </c:val>
          <c:extLst>
            <c:ext xmlns:c16="http://schemas.microsoft.com/office/drawing/2014/chart" uri="{C3380CC4-5D6E-409C-BE32-E72D297353CC}">
              <c16:uniqueId val="{00000004-D8CF-49BB-8D3B-CF97C92A98E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CF-49BB-8D3B-CF97C92A98E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CF-49BB-8D3B-CF97C92A98E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2219</c:v>
                </c:pt>
                <c:pt idx="3">
                  <c:v>2033</c:v>
                </c:pt>
                <c:pt idx="6">
                  <c:v>1895</c:v>
                </c:pt>
                <c:pt idx="9">
                  <c:v>1805</c:v>
                </c:pt>
                <c:pt idx="12">
                  <c:v>1696</c:v>
                </c:pt>
              </c:numCache>
            </c:numRef>
          </c:val>
          <c:extLst>
            <c:ext xmlns:c16="http://schemas.microsoft.com/office/drawing/2014/chart" uri="{C3380CC4-5D6E-409C-BE32-E72D297353CC}">
              <c16:uniqueId val="{00000007-D8CF-49BB-8D3B-CF97C92A98E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669</c:v>
                </c:pt>
                <c:pt idx="2">
                  <c:v>#N/A</c:v>
                </c:pt>
                <c:pt idx="3">
                  <c:v>#N/A</c:v>
                </c:pt>
                <c:pt idx="4">
                  <c:v>569</c:v>
                </c:pt>
                <c:pt idx="5">
                  <c:v>#N/A</c:v>
                </c:pt>
                <c:pt idx="6">
                  <c:v>#N/A</c:v>
                </c:pt>
                <c:pt idx="7">
                  <c:v>631</c:v>
                </c:pt>
                <c:pt idx="8">
                  <c:v>#N/A</c:v>
                </c:pt>
                <c:pt idx="9">
                  <c:v>#N/A</c:v>
                </c:pt>
                <c:pt idx="10">
                  <c:v>431</c:v>
                </c:pt>
                <c:pt idx="11">
                  <c:v>#N/A</c:v>
                </c:pt>
                <c:pt idx="12">
                  <c:v>#N/A</c:v>
                </c:pt>
                <c:pt idx="13">
                  <c:v>375</c:v>
                </c:pt>
                <c:pt idx="14">
                  <c:v>#N/A</c:v>
                </c:pt>
              </c:numCache>
            </c:numRef>
          </c:val>
          <c:smooth val="0"/>
          <c:extLst>
            <c:ext xmlns:c16="http://schemas.microsoft.com/office/drawing/2014/chart" uri="{C3380CC4-5D6E-409C-BE32-E72D297353CC}">
              <c16:uniqueId val="{00000008-D8CF-49BB-8D3B-CF97C92A98E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25882</c:v>
                </c:pt>
                <c:pt idx="5">
                  <c:v>25320</c:v>
                </c:pt>
                <c:pt idx="8">
                  <c:v>24125</c:v>
                </c:pt>
                <c:pt idx="11">
                  <c:v>23547</c:v>
                </c:pt>
                <c:pt idx="14">
                  <c:v>22809</c:v>
                </c:pt>
              </c:numCache>
            </c:numRef>
          </c:val>
          <c:extLst>
            <c:ext xmlns:c16="http://schemas.microsoft.com/office/drawing/2014/chart" uri="{C3380CC4-5D6E-409C-BE32-E72D297353CC}">
              <c16:uniqueId val="{00000000-3703-4837-BD0C-731896CECE3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6095</c:v>
                </c:pt>
                <c:pt idx="5">
                  <c:v>6564</c:v>
                </c:pt>
                <c:pt idx="8">
                  <c:v>6582</c:v>
                </c:pt>
                <c:pt idx="11">
                  <c:v>5762</c:v>
                </c:pt>
                <c:pt idx="14">
                  <c:v>5396</c:v>
                </c:pt>
              </c:numCache>
            </c:numRef>
          </c:val>
          <c:extLst>
            <c:ext xmlns:c16="http://schemas.microsoft.com/office/drawing/2014/chart" uri="{C3380CC4-5D6E-409C-BE32-E72D297353CC}">
              <c16:uniqueId val="{00000001-3703-4837-BD0C-731896CECE3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7650</c:v>
                </c:pt>
                <c:pt idx="5">
                  <c:v>7415</c:v>
                </c:pt>
                <c:pt idx="8">
                  <c:v>7096</c:v>
                </c:pt>
                <c:pt idx="11">
                  <c:v>9417</c:v>
                </c:pt>
                <c:pt idx="14">
                  <c:v>10374</c:v>
                </c:pt>
              </c:numCache>
            </c:numRef>
          </c:val>
          <c:extLst>
            <c:ext xmlns:c16="http://schemas.microsoft.com/office/drawing/2014/chart" uri="{C3380CC4-5D6E-409C-BE32-E72D297353CC}">
              <c16:uniqueId val="{00000002-3703-4837-BD0C-731896CECE3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703-4837-BD0C-731896CECE3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703-4837-BD0C-731896CECE3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92</c:v>
                </c:pt>
                <c:pt idx="3">
                  <c:v>31</c:v>
                </c:pt>
                <c:pt idx="6">
                  <c:v>189</c:v>
                </c:pt>
                <c:pt idx="9">
                  <c:v>69</c:v>
                </c:pt>
                <c:pt idx="12">
                  <c:v>1</c:v>
                </c:pt>
              </c:numCache>
            </c:numRef>
          </c:val>
          <c:extLst>
            <c:ext xmlns:c16="http://schemas.microsoft.com/office/drawing/2014/chart" uri="{C3380CC4-5D6E-409C-BE32-E72D297353CC}">
              <c16:uniqueId val="{00000005-3703-4837-BD0C-731896CECE3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4106</c:v>
                </c:pt>
                <c:pt idx="3">
                  <c:v>3800</c:v>
                </c:pt>
                <c:pt idx="6">
                  <c:v>3630</c:v>
                </c:pt>
                <c:pt idx="9">
                  <c:v>3591</c:v>
                </c:pt>
                <c:pt idx="12">
                  <c:v>3351</c:v>
                </c:pt>
              </c:numCache>
            </c:numRef>
          </c:val>
          <c:extLst>
            <c:ext xmlns:c16="http://schemas.microsoft.com/office/drawing/2014/chart" uri="{C3380CC4-5D6E-409C-BE32-E72D297353CC}">
              <c16:uniqueId val="{00000006-3703-4837-BD0C-731896CECE3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126</c:v>
                </c:pt>
                <c:pt idx="3">
                  <c:v>142</c:v>
                </c:pt>
                <c:pt idx="6">
                  <c:v>339</c:v>
                </c:pt>
                <c:pt idx="9">
                  <c:v>892</c:v>
                </c:pt>
                <c:pt idx="12">
                  <c:v>861</c:v>
                </c:pt>
              </c:numCache>
            </c:numRef>
          </c:val>
          <c:extLst>
            <c:ext xmlns:c16="http://schemas.microsoft.com/office/drawing/2014/chart" uri="{C3380CC4-5D6E-409C-BE32-E72D297353CC}">
              <c16:uniqueId val="{00000007-3703-4837-BD0C-731896CECE3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16646</c:v>
                </c:pt>
                <c:pt idx="3">
                  <c:v>15575</c:v>
                </c:pt>
                <c:pt idx="6">
                  <c:v>14724</c:v>
                </c:pt>
                <c:pt idx="9">
                  <c:v>11946</c:v>
                </c:pt>
                <c:pt idx="12">
                  <c:v>12376</c:v>
                </c:pt>
              </c:numCache>
            </c:numRef>
          </c:val>
          <c:extLst>
            <c:ext xmlns:c16="http://schemas.microsoft.com/office/drawing/2014/chart" uri="{C3380CC4-5D6E-409C-BE32-E72D297353CC}">
              <c16:uniqueId val="{00000008-3703-4837-BD0C-731896CECE3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15</c:v>
                </c:pt>
                <c:pt idx="3">
                  <c:v>8</c:v>
                </c:pt>
                <c:pt idx="6">
                  <c:v>2</c:v>
                </c:pt>
                <c:pt idx="9">
                  <c:v>2</c:v>
                </c:pt>
                <c:pt idx="12">
                  <c:v>0</c:v>
                </c:pt>
              </c:numCache>
            </c:numRef>
          </c:val>
          <c:extLst>
            <c:ext xmlns:c16="http://schemas.microsoft.com/office/drawing/2014/chart" uri="{C3380CC4-5D6E-409C-BE32-E72D297353CC}">
              <c16:uniqueId val="{00000009-3703-4837-BD0C-731896CECE3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19534</c:v>
                </c:pt>
                <c:pt idx="3">
                  <c:v>18809</c:v>
                </c:pt>
                <c:pt idx="6">
                  <c:v>18584</c:v>
                </c:pt>
                <c:pt idx="9">
                  <c:v>18394</c:v>
                </c:pt>
                <c:pt idx="12">
                  <c:v>18161</c:v>
                </c:pt>
              </c:numCache>
            </c:numRef>
          </c:val>
          <c:extLst>
            <c:ext xmlns:c16="http://schemas.microsoft.com/office/drawing/2014/chart" uri="{C3380CC4-5D6E-409C-BE32-E72D297353CC}">
              <c16:uniqueId val="{0000000A-3703-4837-BD0C-731896CECE3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892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703-4837-BD0C-731896CECE3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1577</c:v>
                </c:pt>
                <c:pt idx="1">
                  <c:v>1500</c:v>
                </c:pt>
                <c:pt idx="2">
                  <c:v>1921</c:v>
                </c:pt>
              </c:numCache>
            </c:numRef>
          </c:val>
          <c:extLst>
            <c:ext xmlns:c16="http://schemas.microsoft.com/office/drawing/2014/chart" uri="{C3380CC4-5D6E-409C-BE32-E72D297353CC}">
              <c16:uniqueId val="{00000000-3B9D-4E43-B585-0147AAE380C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273</c:v>
                </c:pt>
                <c:pt idx="1">
                  <c:v>95</c:v>
                </c:pt>
                <c:pt idx="2">
                  <c:v>146</c:v>
                </c:pt>
              </c:numCache>
            </c:numRef>
          </c:val>
          <c:extLst>
            <c:ext xmlns:c16="http://schemas.microsoft.com/office/drawing/2014/chart" uri="{C3380CC4-5D6E-409C-BE32-E72D297353CC}">
              <c16:uniqueId val="{00000001-3B9D-4E43-B585-0147AAE380C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10787</c:v>
                </c:pt>
                <c:pt idx="1">
                  <c:v>7300</c:v>
                </c:pt>
                <c:pt idx="2">
                  <c:v>7018</c:v>
                </c:pt>
              </c:numCache>
            </c:numRef>
          </c:val>
          <c:extLst>
            <c:ext xmlns:c16="http://schemas.microsoft.com/office/drawing/2014/chart" uri="{C3380CC4-5D6E-409C-BE32-E72D297353CC}">
              <c16:uniqueId val="{00000002-3B9D-4E43-B585-0147AAE380C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おいては、実質公債費比率の分子部分を含めほとんどの項目で減となっており、その中でも一般会計の公債費の減が大きかった。要因としては、公共用地先行取得事業債や一般単独事業債、公営住宅建設事業債等の減であ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将来負担額については該当なし</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将来負担額については、一般会計等に係る地方債の現在高の自然減による減少と、退職手当負担見込額の減少が大きい。公営企業債等繰入見込額の増は病院事業会計の地方債現在高の増加等が要因となっている。</a:t>
          </a:r>
          <a:endParaRPr lang="ja-JP" altLang="ja-JP" sz="1400">
            <a:effectLst/>
          </a:endParaRPr>
        </a:p>
        <a:p>
          <a:r>
            <a:rPr kumimoji="1" lang="ja-JP" altLang="ja-JP" sz="1100">
              <a:solidFill>
                <a:schemeClr val="dk1"/>
              </a:solidFill>
              <a:effectLst/>
              <a:latin typeface="+mn-lt"/>
              <a:ea typeface="+mn-ea"/>
              <a:cs typeface="+mn-cs"/>
            </a:rPr>
            <a:t>　充当可能財源については、災害援護資金貸付金や基準財政需要額算入見込額の減により、前年度よりも減となっている。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後年度の公共施設維持補修や公債費の償還に備えるため積立を行ったもの。</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ふるさとしおがま復興基金は、震災関連事業の進捗に合わせて減少する見込みとなっている。減債基金については、引き続き公債費償還への活用により減少する見込みとなっている。今後は、高齢化に伴う社会保障関係費などの増加が見込まれるため、財政調整基金の確保などに努めた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・ふるさとしおがま復興基金：災害復旧及び復興を目的とした事業の資金に充てるため設置。</a:t>
          </a:r>
          <a:endParaRPr lang="ja-JP" altLang="ja-JP" sz="1400">
            <a:effectLst/>
          </a:endParaRPr>
        </a:p>
        <a:p>
          <a:r>
            <a:rPr kumimoji="1" lang="ja-JP" altLang="ja-JP" sz="1100">
              <a:solidFill>
                <a:schemeClr val="dk1"/>
              </a:solidFill>
              <a:effectLst/>
              <a:latin typeface="+mn-lt"/>
              <a:ea typeface="+mn-ea"/>
              <a:cs typeface="+mn-cs"/>
            </a:rPr>
            <a:t>・塩竈市庁舎建設基金：本市庁舎建設の資金に充てるため設置。</a:t>
          </a:r>
          <a:endParaRPr lang="ja-JP" altLang="ja-JP" sz="1400">
            <a:effectLst/>
          </a:endParaRPr>
        </a:p>
        <a:p>
          <a:r>
            <a:rPr kumimoji="1" lang="ja-JP" altLang="ja-JP" sz="1100">
              <a:solidFill>
                <a:schemeClr val="dk1"/>
              </a:solidFill>
              <a:effectLst/>
              <a:latin typeface="+mn-lt"/>
              <a:ea typeface="+mn-ea"/>
              <a:cs typeface="+mn-cs"/>
            </a:rPr>
            <a:t>・ミナト塩竈まちづくり基金：本市の特性を活かしたふるさとづくりを進めるため設置。</a:t>
          </a:r>
          <a:endParaRPr lang="ja-JP" altLang="ja-JP" sz="1400">
            <a:effectLst/>
          </a:endParaRPr>
        </a:p>
        <a:p>
          <a:r>
            <a:rPr kumimoji="1" lang="ja-JP" altLang="ja-JP" sz="1100">
              <a:solidFill>
                <a:schemeClr val="dk1"/>
              </a:solidFill>
              <a:effectLst/>
              <a:latin typeface="+mn-lt"/>
              <a:ea typeface="+mn-ea"/>
              <a:cs typeface="+mn-cs"/>
            </a:rPr>
            <a:t>・塩竈市災害救助支援基金：本市の住民で災害により被害を被った者を救助支援するための資金を積み立てるため設置。</a:t>
          </a:r>
          <a:endParaRPr lang="ja-JP" altLang="ja-JP" sz="1400">
            <a:effectLst/>
          </a:endParaRPr>
        </a:p>
        <a:p>
          <a:r>
            <a:rPr kumimoji="1" lang="ja-JP" altLang="ja-JP" sz="1100">
              <a:solidFill>
                <a:schemeClr val="dk1"/>
              </a:solidFill>
              <a:effectLst/>
              <a:latin typeface="+mn-lt"/>
              <a:ea typeface="+mn-ea"/>
              <a:cs typeface="+mn-cs"/>
            </a:rPr>
            <a:t>・市営住宅基金：市営住宅等の</a:t>
          </a:r>
          <a:r>
            <a:rPr lang="ja-JP" altLang="ja-JP" sz="1100">
              <a:solidFill>
                <a:schemeClr val="dk1"/>
              </a:solidFill>
              <a:effectLst/>
              <a:latin typeface="+mn-lt"/>
              <a:ea typeface="+mn-ea"/>
              <a:cs typeface="+mn-cs"/>
            </a:rPr>
            <a:t>整備、修繕、改良、解体及び管理等に必要な財源に充てるため設置。</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・ふるさとしおがま復興基金：震災関連事業の財源に活用したことにより減少。</a:t>
          </a:r>
          <a:endParaRPr lang="ja-JP" altLang="ja-JP" sz="1400">
            <a:effectLst/>
          </a:endParaRPr>
        </a:p>
        <a:p>
          <a:r>
            <a:rPr kumimoji="1" lang="ja-JP" altLang="ja-JP" sz="1100">
              <a:solidFill>
                <a:schemeClr val="dk1"/>
              </a:solidFill>
              <a:effectLst/>
              <a:latin typeface="+mn-lt"/>
              <a:ea typeface="+mn-ea"/>
              <a:cs typeface="+mn-cs"/>
            </a:rPr>
            <a:t>・塩竈市庁舎建設基金：主に基金からの長期借入に係る返済利子の積立により増加。</a:t>
          </a:r>
          <a:endParaRPr lang="ja-JP" altLang="ja-JP" sz="1400">
            <a:effectLst/>
          </a:endParaRPr>
        </a:p>
        <a:p>
          <a:r>
            <a:rPr kumimoji="1" lang="ja-JP" altLang="ja-JP" sz="1100">
              <a:solidFill>
                <a:schemeClr val="dk1"/>
              </a:solidFill>
              <a:effectLst/>
              <a:latin typeface="+mn-lt"/>
              <a:ea typeface="+mn-ea"/>
              <a:cs typeface="+mn-cs"/>
            </a:rPr>
            <a:t>・ミナト塩竈まちづくり基金：</a:t>
          </a:r>
          <a:r>
            <a:rPr kumimoji="1" lang="ja-JP" altLang="en-US" sz="1100">
              <a:solidFill>
                <a:schemeClr val="dk1"/>
              </a:solidFill>
              <a:effectLst/>
              <a:latin typeface="+mn-lt"/>
              <a:ea typeface="+mn-ea"/>
              <a:cs typeface="+mn-cs"/>
            </a:rPr>
            <a:t>公共施設維持補修のための積立により増加。</a:t>
          </a:r>
          <a:endParaRPr lang="ja-JP" altLang="ja-JP" sz="1400">
            <a:effectLst/>
          </a:endParaRPr>
        </a:p>
        <a:p>
          <a:r>
            <a:rPr kumimoji="1" lang="ja-JP" altLang="ja-JP" sz="1100">
              <a:solidFill>
                <a:schemeClr val="dk1"/>
              </a:solidFill>
              <a:effectLst/>
              <a:latin typeface="+mn-lt"/>
              <a:ea typeface="+mn-ea"/>
              <a:cs typeface="+mn-cs"/>
            </a:rPr>
            <a:t>・塩竈市災害救助支援基金：同額推移。</a:t>
          </a:r>
          <a:endParaRPr lang="ja-JP" altLang="ja-JP" sz="1400">
            <a:effectLst/>
          </a:endParaRPr>
        </a:p>
        <a:p>
          <a:r>
            <a:rPr kumimoji="1" lang="ja-JP" altLang="ja-JP" sz="1100">
              <a:solidFill>
                <a:schemeClr val="dk1"/>
              </a:solidFill>
              <a:effectLst/>
              <a:latin typeface="+mn-lt"/>
              <a:ea typeface="+mn-ea"/>
              <a:cs typeface="+mn-cs"/>
            </a:rPr>
            <a:t>・市営住宅基金：</a:t>
          </a:r>
          <a:r>
            <a:rPr kumimoji="1" lang="ja-JP" altLang="en-US" sz="1100">
              <a:solidFill>
                <a:schemeClr val="dk1"/>
              </a:solidFill>
              <a:effectLst/>
              <a:latin typeface="+mn-lt"/>
              <a:ea typeface="+mn-ea"/>
              <a:cs typeface="+mn-cs"/>
            </a:rPr>
            <a:t>東日本大震災災害公営住宅家賃対策事業補助金等の積立により増加。</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・ふるさとしおがま復興基金：震災関連事業の完了を目指し、事業進捗に合わせて減少する見込。</a:t>
          </a:r>
          <a:endParaRPr lang="ja-JP" altLang="ja-JP" sz="1400">
            <a:effectLst/>
          </a:endParaRPr>
        </a:p>
        <a:p>
          <a:r>
            <a:rPr kumimoji="1" lang="ja-JP" altLang="ja-JP" sz="1100">
              <a:solidFill>
                <a:schemeClr val="dk1"/>
              </a:solidFill>
              <a:effectLst/>
              <a:latin typeface="+mn-lt"/>
              <a:ea typeface="+mn-ea"/>
              <a:cs typeface="+mn-cs"/>
            </a:rPr>
            <a:t>・塩竈市庁舎建設基金：基金からの長期借入が返済完了まで（令和</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年度）、返済利子の積立により増加する見込。</a:t>
          </a:r>
          <a:endParaRPr lang="ja-JP" altLang="ja-JP" sz="1400">
            <a:effectLst/>
          </a:endParaRPr>
        </a:p>
        <a:p>
          <a:r>
            <a:rPr kumimoji="1" lang="ja-JP" altLang="ja-JP" sz="1100">
              <a:solidFill>
                <a:schemeClr val="dk1"/>
              </a:solidFill>
              <a:effectLst/>
              <a:latin typeface="+mn-lt"/>
              <a:ea typeface="+mn-ea"/>
              <a:cs typeface="+mn-cs"/>
            </a:rPr>
            <a:t>・ミナト塩竈まちづくり基金：</a:t>
          </a:r>
          <a:r>
            <a:rPr kumimoji="1" lang="ja-JP" altLang="en-US" sz="1100">
              <a:solidFill>
                <a:schemeClr val="dk1"/>
              </a:solidFill>
              <a:effectLst/>
              <a:latin typeface="+mn-lt"/>
              <a:ea typeface="+mn-ea"/>
              <a:cs typeface="+mn-cs"/>
            </a:rPr>
            <a:t>施設維持補修事業等への活用に合わせて推移。</a:t>
          </a:r>
          <a:endParaRPr lang="ja-JP" altLang="ja-JP" sz="1400">
            <a:effectLst/>
          </a:endParaRPr>
        </a:p>
        <a:p>
          <a:r>
            <a:rPr kumimoji="1" lang="ja-JP" altLang="ja-JP" sz="1100">
              <a:solidFill>
                <a:schemeClr val="dk1"/>
              </a:solidFill>
              <a:effectLst/>
              <a:latin typeface="+mn-lt"/>
              <a:ea typeface="+mn-ea"/>
              <a:cs typeface="+mn-cs"/>
            </a:rPr>
            <a:t>・塩竈市災害救助支援基金：事業への活用に合わせて推移。</a:t>
          </a:r>
          <a:endParaRPr lang="ja-JP" altLang="ja-JP" sz="1400">
            <a:effectLst/>
          </a:endParaRPr>
        </a:p>
        <a:p>
          <a:r>
            <a:rPr kumimoji="1" lang="ja-JP" altLang="ja-JP" sz="1100">
              <a:solidFill>
                <a:schemeClr val="dk1"/>
              </a:solidFill>
              <a:effectLst/>
              <a:latin typeface="+mn-lt"/>
              <a:ea typeface="+mn-ea"/>
              <a:cs typeface="+mn-cs"/>
            </a:rPr>
            <a:t>・市営住宅基金：市営住宅の修繕、改修などの事業への活用に合わせて推移。</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社会保障関係費の増や公共施設維持補修費に加え、近年増加する自然災害に備えるため、積立を行ったもの。</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今後、社会保障関係費などの増加が見込まれるため、その財源として活用できるように、基金残高の維持、さらなる積立に努めたい。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年度の残高</a:t>
          </a:r>
          <a:r>
            <a:rPr kumimoji="1" lang="ja-JP" altLang="en-US" sz="1100">
              <a:solidFill>
                <a:schemeClr val="dk1"/>
              </a:solidFill>
              <a:effectLst/>
              <a:latin typeface="+mn-lt"/>
              <a:ea typeface="+mn-ea"/>
              <a:cs typeface="+mn-cs"/>
            </a:rPr>
            <a:t>は、後年度の公債費負担に備え積立を行ったもの。</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引き続き公債費償還のための繰入を行うことにより、残高は年々減少する見込みとなっている。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52,995
52,471
17.37
28,779,385
27,113,104
1,130,985
12,853,495
18,160,729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76288" y="4410075"/>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基準財政需要額について、</a:t>
          </a:r>
          <a:r>
            <a:rPr kumimoji="1" lang="ja-JP" altLang="en-US" sz="1100">
              <a:solidFill>
                <a:schemeClr val="dk1"/>
              </a:solidFill>
              <a:effectLst/>
              <a:latin typeface="+mn-lt"/>
              <a:ea typeface="+mn-ea"/>
              <a:cs typeface="+mn-cs"/>
            </a:rPr>
            <a:t>生活保護費の被生活保護者数の増や、下水道費の</a:t>
          </a:r>
          <a:r>
            <a:rPr kumimoji="1" lang="ja-JP" altLang="ja-JP" sz="1100">
              <a:solidFill>
                <a:schemeClr val="dk1"/>
              </a:solidFill>
              <a:effectLst/>
              <a:latin typeface="+mn-lt"/>
              <a:ea typeface="+mn-ea"/>
              <a:cs typeface="+mn-cs"/>
            </a:rPr>
            <a:t>単位費用の増により前年度から増となった。</a:t>
          </a:r>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基準財政収入額は市税に</a:t>
          </a:r>
          <a:r>
            <a:rPr kumimoji="1" lang="ja-JP" altLang="en-US" sz="1100">
              <a:solidFill>
                <a:schemeClr val="dk1"/>
              </a:solidFill>
              <a:effectLst/>
              <a:latin typeface="+mn-lt"/>
              <a:ea typeface="+mn-ea"/>
              <a:cs typeface="+mn-cs"/>
            </a:rPr>
            <a:t>おける減収が大きく、全体の減につながったもの。その結果、財政力指数は</a:t>
          </a:r>
          <a:r>
            <a:rPr kumimoji="1" lang="en-US" altLang="ja-JP" sz="1100">
              <a:solidFill>
                <a:schemeClr val="dk1"/>
              </a:solidFill>
              <a:effectLst/>
              <a:latin typeface="+mn-lt"/>
              <a:ea typeface="+mn-ea"/>
              <a:cs typeface="+mn-cs"/>
            </a:rPr>
            <a:t>0.51</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依然として類似団体平均を下回っている状況にあるため、</a:t>
          </a:r>
          <a:r>
            <a:rPr kumimoji="1" lang="ja-JP" altLang="ja-JP" sz="1100">
              <a:solidFill>
                <a:schemeClr val="dk1"/>
              </a:solidFill>
              <a:effectLst/>
              <a:latin typeface="+mn-lt"/>
              <a:ea typeface="+mn-ea"/>
              <a:cs typeface="+mn-cs"/>
            </a:rPr>
            <a:t>予算枠配分による経常経費の更なる削減や、事業のキャップ制などによる政策的経費、投資的経費の抑制などの歳出の見直しを実施するとともに、収納率の向上や土地売払収入・広告収入、ふるさと納税といった自主財源確保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4233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4233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4233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117069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年度に東日本大震災の影響により</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ポイントの大幅な増となって以降、</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を超える高い水準に</a:t>
          </a:r>
          <a:r>
            <a:rPr kumimoji="1" lang="ja-JP" altLang="en-US" sz="1100">
              <a:solidFill>
                <a:schemeClr val="dk1"/>
              </a:solidFill>
              <a:effectLst/>
              <a:latin typeface="+mn-lt"/>
              <a:ea typeface="+mn-ea"/>
              <a:cs typeface="+mn-cs"/>
            </a:rPr>
            <a:t>あった。</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91.6%</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減となった要因とし</a:t>
          </a:r>
          <a:r>
            <a:rPr kumimoji="1" lang="ja-JP" altLang="en-US" sz="1100">
              <a:solidFill>
                <a:schemeClr val="dk1"/>
              </a:solidFill>
              <a:effectLst/>
              <a:latin typeface="+mn-lt"/>
              <a:ea typeface="+mn-ea"/>
              <a:cs typeface="+mn-cs"/>
            </a:rPr>
            <a:t>ては、分母となる経常一般財源において、普通交付税の追加交付等により前年比</a:t>
          </a:r>
          <a:r>
            <a:rPr kumimoji="1" lang="en-US" altLang="ja-JP" sz="1100">
              <a:solidFill>
                <a:schemeClr val="dk1"/>
              </a:solidFill>
              <a:effectLst/>
              <a:latin typeface="+mn-lt"/>
              <a:ea typeface="+mn-ea"/>
              <a:cs typeface="+mn-cs"/>
            </a:rPr>
            <a:t>644</a:t>
          </a:r>
          <a:r>
            <a:rPr kumimoji="1" lang="ja-JP" altLang="en-US" sz="1100">
              <a:solidFill>
                <a:schemeClr val="dk1"/>
              </a:solidFill>
              <a:effectLst/>
              <a:latin typeface="+mn-lt"/>
              <a:ea typeface="+mn-ea"/>
              <a:cs typeface="+mn-cs"/>
            </a:rPr>
            <a:t>百万円の増、分子となる経常経費充当一般財源において、公債費の減等により前年比</a:t>
          </a:r>
          <a:r>
            <a:rPr kumimoji="1" lang="en-US" altLang="ja-JP" sz="1100">
              <a:solidFill>
                <a:schemeClr val="dk1"/>
              </a:solidFill>
              <a:effectLst/>
              <a:latin typeface="+mn-lt"/>
              <a:ea typeface="+mn-ea"/>
              <a:cs typeface="+mn-cs"/>
            </a:rPr>
            <a:t>114</a:t>
          </a:r>
          <a:r>
            <a:rPr kumimoji="1" lang="ja-JP" altLang="en-US" sz="1100">
              <a:solidFill>
                <a:schemeClr val="dk1"/>
              </a:solidFill>
              <a:effectLst/>
              <a:latin typeface="+mn-lt"/>
              <a:ea typeface="+mn-ea"/>
              <a:cs typeface="+mn-cs"/>
            </a:rPr>
            <a:t>百万円の減となり、経常収支比率の減少となった。</a:t>
          </a:r>
          <a:r>
            <a:rPr kumimoji="1" lang="ja-JP" altLang="ja-JP" sz="1100">
              <a:solidFill>
                <a:schemeClr val="dk1"/>
              </a:solidFill>
              <a:effectLst/>
              <a:latin typeface="+mn-lt"/>
              <a:ea typeface="+mn-ea"/>
              <a:cs typeface="+mn-cs"/>
            </a:rPr>
            <a:t>しかし、依然として全国平均を上回っているため、産業基盤の復興や定住人口の増加を目指すことで、更なる税収確保の基盤固めを推進する。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140716</xdr:rowOff>
    </xdr:from>
    <xdr:to>
      <xdr:col>23</xdr:col>
      <xdr:colOff>133350</xdr:colOff>
      <xdr:row>65</xdr:row>
      <xdr:rowOff>157480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113516"/>
          <a:ext cx="8382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157480</xdr:rowOff>
    </xdr:from>
    <xdr:to>
      <xdr:col>19</xdr:col>
      <xdr:colOff>133350</xdr:colOff>
      <xdr:row>66</xdr:row>
      <xdr:rowOff>130810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30173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121937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23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130810</xdr:rowOff>
    </xdr:from>
    <xdr:to>
      <xdr:col>15</xdr:col>
      <xdr:colOff>82550</xdr:colOff>
      <xdr:row>66</xdr:row>
      <xdr:rowOff>150114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44651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141241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101854</xdr:rowOff>
    </xdr:from>
    <xdr:to>
      <xdr:col>11</xdr:col>
      <xdr:colOff>31750</xdr:colOff>
      <xdr:row>66</xdr:row>
      <xdr:rowOff>150114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41755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131589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932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146067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4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89916</xdr:rowOff>
    </xdr:from>
    <xdr:to>
      <xdr:col>23</xdr:col>
      <xdr:colOff>184150</xdr:colOff>
      <xdr:row>65</xdr:row>
      <xdr:rowOff>20066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61993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03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106680</xdr:rowOff>
    </xdr:from>
    <xdr:to>
      <xdr:col>19</xdr:col>
      <xdr:colOff>184150</xdr:colOff>
      <xdr:row>66</xdr:row>
      <xdr:rowOff>36830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21607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3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80010</xdr:rowOff>
    </xdr:from>
    <xdr:to>
      <xdr:col>15</xdr:col>
      <xdr:colOff>133350</xdr:colOff>
      <xdr:row>67</xdr:row>
      <xdr:rowOff>10160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166387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99314</xdr:rowOff>
    </xdr:from>
    <xdr:to>
      <xdr:col>11</xdr:col>
      <xdr:colOff>82550</xdr:colOff>
      <xdr:row>67</xdr:row>
      <xdr:rowOff>29464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41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14241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50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51054</xdr:rowOff>
    </xdr:from>
    <xdr:to>
      <xdr:col>7</xdr:col>
      <xdr:colOff>31750</xdr:colOff>
      <xdr:row>66</xdr:row>
      <xdr:rowOff>152654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36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137431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45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[130,379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年度から東日本大震災の影響により災害廃棄物処理事業等の物件費が一時的に増加した。令和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年度決算</a:t>
          </a:r>
          <a:r>
            <a:rPr kumimoji="1" lang="ja-JP" altLang="en-US" sz="1100">
              <a:solidFill>
                <a:schemeClr val="dk1"/>
              </a:solidFill>
              <a:effectLst/>
              <a:latin typeface="+mn-lt"/>
              <a:ea typeface="+mn-ea"/>
              <a:cs typeface="+mn-cs"/>
            </a:rPr>
            <a:t>における人件費は、退職者と新規採用者の基本給の差額と、退職手当組合負担金の負担率変更により減となっている。物件費については、ふるさと納税増収に伴う収納業務委託の増等により、物件費全体として増となった。類団平均、全国平均を下回る結果となっている。</a:t>
          </a:r>
          <a:endParaRPr lang="ja-JP" altLang="ja-JP" sz="1400">
            <a:effectLst/>
          </a:endParaRPr>
        </a:p>
        <a:p>
          <a:r>
            <a:rPr kumimoji="1" lang="ja-JP" altLang="ja-JP" sz="1100">
              <a:solidFill>
                <a:schemeClr val="dk1"/>
              </a:solidFill>
              <a:effectLst/>
              <a:latin typeface="+mn-lt"/>
              <a:ea typeface="+mn-ea"/>
              <a:cs typeface="+mn-cs"/>
            </a:rPr>
            <a:t>　今後、復興事業により整備した施設や市内各所にある老朽化した施設の維持管理経費の増が見込まれるため、更なる適正化に努める。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103372</xdr:rowOff>
    </xdr:from>
    <xdr:to>
      <xdr:col>23</xdr:col>
      <xdr:colOff>133350</xdr:colOff>
      <xdr:row>82</xdr:row>
      <xdr:rowOff>148289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62272"/>
          <a:ext cx="838200" cy="4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95603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4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74819</xdr:rowOff>
    </xdr:from>
    <xdr:to>
      <xdr:col>19</xdr:col>
      <xdr:colOff>133350</xdr:colOff>
      <xdr:row>82</xdr:row>
      <xdr:rowOff>103372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62269"/>
          <a:ext cx="889000" cy="20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142357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858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42771</xdr:rowOff>
    </xdr:from>
    <xdr:to>
      <xdr:col>15</xdr:col>
      <xdr:colOff>82550</xdr:colOff>
      <xdr:row>81</xdr:row>
      <xdr:rowOff>74819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30221"/>
          <a:ext cx="889000" cy="3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157839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4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25214</xdr:rowOff>
    </xdr:from>
    <xdr:to>
      <xdr:col>11</xdr:col>
      <xdr:colOff>31750</xdr:colOff>
      <xdr:row>81</xdr:row>
      <xdr:rowOff>42771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12664"/>
          <a:ext cx="889000" cy="1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114555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97489</xdr:rowOff>
    </xdr:from>
    <xdr:to>
      <xdr:col>23</xdr:col>
      <xdr:colOff>184150</xdr:colOff>
      <xdr:row>83</xdr:row>
      <xdr:rowOff>27639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5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114016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0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52572</xdr:rowOff>
    </xdr:from>
    <xdr:to>
      <xdr:col>19</xdr:col>
      <xdr:colOff>184150</xdr:colOff>
      <xdr:row>82</xdr:row>
      <xdr:rowOff>154172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1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138949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97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24019</xdr:rowOff>
    </xdr:from>
    <xdr:to>
      <xdr:col>15</xdr:col>
      <xdr:colOff>133350</xdr:colOff>
      <xdr:row>81</xdr:row>
      <xdr:rowOff>125619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1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135796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8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163421</xdr:rowOff>
    </xdr:from>
    <xdr:to>
      <xdr:col>11</xdr:col>
      <xdr:colOff>82550</xdr:colOff>
      <xdr:row>81</xdr:row>
      <xdr:rowOff>93571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7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103748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4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145864</xdr:rowOff>
    </xdr:from>
    <xdr:to>
      <xdr:col>7</xdr:col>
      <xdr:colOff>31750</xdr:colOff>
      <xdr:row>81</xdr:row>
      <xdr:rowOff>76014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6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86191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3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ラスパイレス指数は類似団体平均、全国市平均いずれも下回っている。</a:t>
          </a:r>
          <a:endParaRPr lang="ja-JP" altLang="ja-JP" sz="1400">
            <a:effectLst/>
          </a:endParaRPr>
        </a:p>
        <a:p>
          <a:r>
            <a:rPr kumimoji="1" lang="ja-JP" altLang="ja-JP" sz="1100">
              <a:solidFill>
                <a:schemeClr val="dk1"/>
              </a:solidFill>
              <a:effectLst/>
              <a:latin typeface="+mn-lt"/>
              <a:ea typeface="+mn-ea"/>
              <a:cs typeface="+mn-cs"/>
            </a:rPr>
            <a:t>今後も給与の適正化に努める。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66221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14514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87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14514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50158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31948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類似団体平均より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ポイント上回っているが、全国平均、県平均は下回っている。今後も「定員</a:t>
          </a:r>
          <a:r>
            <a:rPr kumimoji="1" lang="ja-JP" altLang="en-US" sz="1100">
              <a:solidFill>
                <a:schemeClr val="dk1"/>
              </a:solidFill>
              <a:effectLst/>
              <a:latin typeface="+mn-lt"/>
              <a:ea typeface="+mn-ea"/>
              <a:cs typeface="+mn-cs"/>
            </a:rPr>
            <a:t>管理</a:t>
          </a:r>
          <a:r>
            <a:rPr kumimoji="1" lang="ja-JP" altLang="ja-JP" sz="1100">
              <a:solidFill>
                <a:schemeClr val="dk1"/>
              </a:solidFill>
              <a:effectLst/>
              <a:latin typeface="+mn-lt"/>
              <a:ea typeface="+mn-ea"/>
              <a:cs typeface="+mn-cs"/>
            </a:rPr>
            <a:t>計画」に基づき職員数の適正化に努める。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103294</xdr:rowOff>
    </xdr:from>
    <xdr:to>
      <xdr:col>81</xdr:col>
      <xdr:colOff>44450</xdr:colOff>
      <xdr:row>61</xdr:row>
      <xdr:rowOff>117369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61744"/>
          <a:ext cx="8382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103294</xdr:rowOff>
    </xdr:from>
    <xdr:to>
      <xdr:col>77</xdr:col>
      <xdr:colOff>44450</xdr:colOff>
      <xdr:row>61</xdr:row>
      <xdr:rowOff>109326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561744"/>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71772</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187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99271</xdr:rowOff>
    </xdr:from>
    <xdr:to>
      <xdr:col>72</xdr:col>
      <xdr:colOff>203200</xdr:colOff>
      <xdr:row>61</xdr:row>
      <xdr:rowOff>109326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57721"/>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57696</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99271</xdr:rowOff>
    </xdr:from>
    <xdr:to>
      <xdr:col>68</xdr:col>
      <xdr:colOff>152400</xdr:colOff>
      <xdr:row>61</xdr:row>
      <xdr:rowOff>99271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577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41609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157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35577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66569</xdr:rowOff>
    </xdr:from>
    <xdr:to>
      <xdr:col>81</xdr:col>
      <xdr:colOff>95250</xdr:colOff>
      <xdr:row>61</xdr:row>
      <xdr:rowOff>168169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38646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9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52494</xdr:rowOff>
    </xdr:from>
    <xdr:to>
      <xdr:col>77</xdr:col>
      <xdr:colOff>95250</xdr:colOff>
      <xdr:row>61</xdr:row>
      <xdr:rowOff>154094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138871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597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58526</xdr:rowOff>
    </xdr:from>
    <xdr:to>
      <xdr:col>73</xdr:col>
      <xdr:colOff>44450</xdr:colOff>
      <xdr:row>61</xdr:row>
      <xdr:rowOff>160126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144903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0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48471</xdr:rowOff>
    </xdr:from>
    <xdr:to>
      <xdr:col>68</xdr:col>
      <xdr:colOff>203200</xdr:colOff>
      <xdr:row>61</xdr:row>
      <xdr:rowOff>150071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昨年と比較し</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の減となり、引き続き類似団体内平均を下回った。要因としては、公債費の自然減に加え、公営企業会計の準元利償還金の減による影響が大きいものである。引き続き、普通建設事業の抑制に努めるとともに、収納体制の強化を図り税収確保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94827</xdr:rowOff>
    </xdr:from>
    <xdr:to>
      <xdr:col>81</xdr:col>
      <xdr:colOff>44450</xdr:colOff>
      <xdr:row>40</xdr:row>
      <xdr:rowOff>151130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95282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151130</xdr:rowOff>
    </xdr:from>
    <xdr:to>
      <xdr:col>77</xdr:col>
      <xdr:colOff>44450</xdr:colOff>
      <xdr:row>41</xdr:row>
      <xdr:rowOff>52070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00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42</xdr:row>
      <xdr:rowOff>1270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0815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1270</xdr:rowOff>
    </xdr:from>
    <xdr:to>
      <xdr:col>68</xdr:col>
      <xdr:colOff>152400</xdr:colOff>
      <xdr:row>42</xdr:row>
      <xdr:rowOff>154094</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20217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129133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145221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44027</xdr:rowOff>
    </xdr:from>
    <xdr:to>
      <xdr:col>81</xdr:col>
      <xdr:colOff>95250</xdr:colOff>
      <xdr:row>40</xdr:row>
      <xdr:rowOff>145627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60554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74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100330</xdr:rowOff>
    </xdr:from>
    <xdr:to>
      <xdr:col>77</xdr:col>
      <xdr:colOff>95250</xdr:colOff>
      <xdr:row>41</xdr:row>
      <xdr:rowOff>30480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40657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121920</xdr:rowOff>
    </xdr:from>
    <xdr:to>
      <xdr:col>68</xdr:col>
      <xdr:colOff>203200</xdr:colOff>
      <xdr:row>42</xdr:row>
      <xdr:rowOff>52070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103294</xdr:rowOff>
    </xdr:from>
    <xdr:to>
      <xdr:col>64</xdr:col>
      <xdr:colOff>152400</xdr:colOff>
      <xdr:row>43</xdr:row>
      <xdr:rowOff>33444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18221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baseline="0">
              <a:solidFill>
                <a:schemeClr val="dk1"/>
              </a:solidFill>
              <a:effectLst/>
              <a:latin typeface="+mn-lt"/>
              <a:ea typeface="+mn-ea"/>
              <a:cs typeface="+mn-cs"/>
            </a:rPr>
            <a:t>地方債の発行抑制などによる地方債現在高の減などにより、平成</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年度から引き続き負数となった。</a:t>
          </a:r>
          <a:endParaRPr lang="ja-JP" altLang="ja-JP" sz="1400">
            <a:effectLst/>
          </a:endParaRPr>
        </a:p>
        <a:p>
          <a:r>
            <a:rPr kumimoji="1" lang="ja-JP" altLang="ja-JP" sz="1100" baseline="0">
              <a:solidFill>
                <a:schemeClr val="dk1"/>
              </a:solidFill>
              <a:effectLst/>
              <a:latin typeface="+mn-lt"/>
              <a:ea typeface="+mn-ea"/>
              <a:cs typeface="+mn-cs"/>
            </a:rPr>
            <a:t>　今後も</a:t>
          </a:r>
          <a:r>
            <a:rPr kumimoji="1" lang="ja-JP" altLang="en-US" sz="1100" baseline="0">
              <a:solidFill>
                <a:schemeClr val="dk1"/>
              </a:solidFill>
              <a:effectLst/>
              <a:latin typeface="+mn-lt"/>
              <a:ea typeface="+mn-ea"/>
              <a:cs typeface="+mn-cs"/>
            </a:rPr>
            <a:t>公債</a:t>
          </a:r>
          <a:r>
            <a:rPr kumimoji="1" lang="ja-JP" altLang="ja-JP" sz="1100" baseline="0">
              <a:solidFill>
                <a:schemeClr val="dk1"/>
              </a:solidFill>
              <a:effectLst/>
              <a:latin typeface="+mn-lt"/>
              <a:ea typeface="+mn-ea"/>
              <a:cs typeface="+mn-cs"/>
            </a:rPr>
            <a:t>費等の義務的経費の削減に取り組み、財政の健全化に努める。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41786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42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44379</xdr:rowOff>
    </xdr:from>
    <xdr:to>
      <xdr:col>73</xdr:col>
      <xdr:colOff>44450</xdr:colOff>
      <xdr:row>15</xdr:row>
      <xdr:rowOff>145979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72531</xdr:rowOff>
    </xdr:from>
    <xdr:to>
      <xdr:col>68</xdr:col>
      <xdr:colOff>203200</xdr:colOff>
      <xdr:row>16</xdr:row>
      <xdr:rowOff>2681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90681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38876</xdr:rowOff>
    </xdr:from>
    <xdr:to>
      <xdr:col>64</xdr:col>
      <xdr:colOff>152400</xdr:colOff>
      <xdr:row>14</xdr:row>
      <xdr:rowOff>140476</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243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150653</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20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52,995
52,471
17.37
28,779,385
27,113,104
1,130,985
12,853,495
18,160,729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年度より国家公務員の削減と同様の給与減額の復元や、人事院勧告のプラス改定の影響により類似団体平均を上回る結果となっている。令和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年度決算における人件費は、退職者と新規採用者の基本給の差額と、退職手当組合負担金の負担率変更により減とな</a:t>
          </a:r>
          <a:r>
            <a:rPr kumimoji="1" lang="ja-JP" altLang="en-US" sz="1100">
              <a:solidFill>
                <a:schemeClr val="dk1"/>
              </a:solidFill>
              <a:effectLst/>
              <a:latin typeface="+mn-lt"/>
              <a:ea typeface="+mn-ea"/>
              <a:cs typeface="+mn-cs"/>
            </a:rPr>
            <a:t>り、前年比</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ポイントの減となった。</a:t>
          </a:r>
          <a:r>
            <a:rPr kumimoji="1" lang="ja-JP" altLang="ja-JP" sz="1100">
              <a:solidFill>
                <a:schemeClr val="dk1"/>
              </a:solidFill>
              <a:effectLst/>
              <a:latin typeface="+mn-lt"/>
              <a:ea typeface="+mn-ea"/>
              <a:cs typeface="+mn-cs"/>
            </a:rPr>
            <a:t>これまで以上に行財政改革への取り組みを通じて人件費の削減に努める。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85090</xdr:rowOff>
    </xdr:from>
    <xdr:to>
      <xdr:col>24</xdr:col>
      <xdr:colOff>25400</xdr:colOff>
      <xdr:row>38</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2874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38</xdr:row>
      <xdr:rowOff>58420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36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37</xdr:row>
      <xdr:rowOff>123190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36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59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xdr:rowOff>
    </xdr:from>
    <xdr:to>
      <xdr:col>20</xdr:col>
      <xdr:colOff>38100</xdr:colOff>
      <xdr:row>38</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93997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物件費に係る経常収支比率は、類似団体平均より低い傾向が続いて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年度では前年度から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14.3%</a:t>
          </a:r>
          <a:r>
            <a:rPr kumimoji="1" lang="ja-JP" altLang="ja-JP" sz="1100">
              <a:solidFill>
                <a:schemeClr val="dk1"/>
              </a:solidFill>
              <a:effectLst/>
              <a:latin typeface="+mn-lt"/>
              <a:ea typeface="+mn-ea"/>
              <a:cs typeface="+mn-cs"/>
            </a:rPr>
            <a:t>となった。主な要因としては、ふるさと納税</a:t>
          </a:r>
          <a:r>
            <a:rPr kumimoji="1" lang="ja-JP" altLang="en-US" sz="1100">
              <a:solidFill>
                <a:schemeClr val="dk1"/>
              </a:solidFill>
              <a:effectLst/>
              <a:latin typeface="+mn-lt"/>
              <a:ea typeface="+mn-ea"/>
              <a:cs typeface="+mn-cs"/>
            </a:rPr>
            <a:t>増収に伴う収納業務委託等が増となったものの、歳入としての経常一般財源の増加率の方が大きいため、減少に転じたものである。</a:t>
          </a:r>
          <a:r>
            <a:rPr kumimoji="1" lang="ja-JP" altLang="ja-JP" sz="1100">
              <a:solidFill>
                <a:schemeClr val="dk1"/>
              </a:solidFill>
              <a:effectLst/>
              <a:latin typeface="+mn-lt"/>
              <a:ea typeface="+mn-ea"/>
              <a:cs typeface="+mn-cs"/>
            </a:rPr>
            <a:t>今後、施設の維持管理経費での増大が見込まれるため、一件審査方式による予算編成など、物件費の抑制に努めたい。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1814</xdr:rowOff>
    </xdr:from>
    <xdr:to>
      <xdr:col>82</xdr:col>
      <xdr:colOff>107950</xdr:colOff>
      <xdr:row>16</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45014"/>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21063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64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75293</xdr:rowOff>
    </xdr:from>
    <xdr:to>
      <xdr:col>78</xdr:col>
      <xdr:colOff>69850</xdr:colOff>
      <xdr:row>16</xdr:row>
      <xdr:rowOff>12700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470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168020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75293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5817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72770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15</xdr:row>
      <xdr:rowOff>9979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164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61884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7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122464</xdr:rowOff>
    </xdr:from>
    <xdr:to>
      <xdr:col>82</xdr:col>
      <xdr:colOff>158750</xdr:colOff>
      <xdr:row>16</xdr:row>
      <xdr:rowOff>52614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138991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3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133350</xdr:rowOff>
    </xdr:from>
    <xdr:to>
      <xdr:col>78</xdr:col>
      <xdr:colOff>120650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24493</xdr:rowOff>
    </xdr:from>
    <xdr:to>
      <xdr:col>74</xdr:col>
      <xdr:colOff>31750</xdr:colOff>
      <xdr:row>15</xdr:row>
      <xdr:rowOff>126093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136270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扶助費に係る経常収支比率は、</a:t>
          </a:r>
          <a:r>
            <a:rPr kumimoji="1" lang="ja-JP" altLang="en-US" sz="1100">
              <a:solidFill>
                <a:schemeClr val="dk1"/>
              </a:solidFill>
              <a:effectLst/>
              <a:latin typeface="+mn-lt"/>
              <a:ea typeface="+mn-ea"/>
              <a:cs typeface="+mn-cs"/>
            </a:rPr>
            <a:t>コロナ対策としての給付事業による増や、生活保護費における申請数の増や高額医療を要する傷病の増の影響により、扶助費全体として</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全国平均及び類似団体平均は下回っているものの、今後は高齢化の進展などでの社会保障関係費の上昇により、増加が見込まれる。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64407</xdr:rowOff>
    </xdr:from>
    <xdr:to>
      <xdr:col>24</xdr:col>
      <xdr:colOff>25400</xdr:colOff>
      <xdr:row>55</xdr:row>
      <xdr:rowOff>118835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4941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159855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64407</xdr:rowOff>
    </xdr:from>
    <xdr:to>
      <xdr:col>19</xdr:col>
      <xdr:colOff>187325</xdr:colOff>
      <xdr:row>56</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4941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56</xdr:row>
      <xdr:rowOff>88900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38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148772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385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157134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168020</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84562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13607</xdr:rowOff>
    </xdr:from>
    <xdr:to>
      <xdr:col>20</xdr:col>
      <xdr:colOff>38100</xdr:colOff>
      <xdr:row>55</xdr:row>
      <xdr:rowOff>115207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125384</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97972</xdr:rowOff>
    </xdr:from>
    <xdr:to>
      <xdr:col>6</xdr:col>
      <xdr:colOff>171450</xdr:colOff>
      <xdr:row>55</xdr:row>
      <xdr:rowOff>28122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38299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その他に係る経常収支比率は、前年度から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ポイント減の</a:t>
          </a:r>
          <a:r>
            <a:rPr kumimoji="1" lang="en-US" altLang="ja-JP" sz="1100">
              <a:solidFill>
                <a:schemeClr val="dk1"/>
              </a:solidFill>
              <a:effectLst/>
              <a:latin typeface="+mn-lt"/>
              <a:ea typeface="+mn-ea"/>
              <a:cs typeface="+mn-cs"/>
            </a:rPr>
            <a:t>14.7%</a:t>
          </a:r>
          <a:r>
            <a:rPr kumimoji="1" lang="ja-JP" altLang="ja-JP" sz="1100">
              <a:solidFill>
                <a:schemeClr val="dk1"/>
              </a:solidFill>
              <a:effectLst/>
              <a:latin typeface="+mn-lt"/>
              <a:ea typeface="+mn-ea"/>
              <a:cs typeface="+mn-cs"/>
            </a:rPr>
            <a:t>となった。これは、その他の経費に含まれている</a:t>
          </a:r>
          <a:r>
            <a:rPr kumimoji="1" lang="ja-JP" altLang="en-US" sz="1100">
              <a:solidFill>
                <a:schemeClr val="dk1"/>
              </a:solidFill>
              <a:effectLst/>
              <a:latin typeface="+mn-lt"/>
              <a:ea typeface="+mn-ea"/>
              <a:cs typeface="+mn-cs"/>
            </a:rPr>
            <a:t>維持補修費の</a:t>
          </a:r>
          <a:r>
            <a:rPr kumimoji="1" lang="ja-JP" altLang="ja-JP" sz="1100">
              <a:solidFill>
                <a:schemeClr val="dk1"/>
              </a:solidFill>
              <a:effectLst/>
              <a:latin typeface="+mn-lt"/>
              <a:ea typeface="+mn-ea"/>
              <a:cs typeface="+mn-cs"/>
            </a:rPr>
            <a:t>減によるものであり</a:t>
          </a:r>
          <a:r>
            <a:rPr kumimoji="1" lang="ja-JP" altLang="en-US" sz="1100">
              <a:solidFill>
                <a:schemeClr val="dk1"/>
              </a:solidFill>
              <a:effectLst/>
              <a:latin typeface="+mn-lt"/>
              <a:ea typeface="+mn-ea"/>
              <a:cs typeface="+mn-cs"/>
            </a:rPr>
            <a:t>、道路維持補修事業の減によるものである。</a:t>
          </a:r>
          <a:r>
            <a:rPr kumimoji="1" lang="ja-JP" altLang="ja-JP" sz="1100">
              <a:solidFill>
                <a:schemeClr val="dk1"/>
              </a:solidFill>
              <a:effectLst/>
              <a:latin typeface="+mn-lt"/>
              <a:ea typeface="+mn-ea"/>
              <a:cs typeface="+mn-cs"/>
            </a:rPr>
            <a:t>ほかにも、本市の場合は、社会保障関係の特別会計のほか、交通会計や市場会計</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独自の会計が多く、</a:t>
          </a:r>
          <a:r>
            <a:rPr kumimoji="1" lang="ja-JP" altLang="en-US" sz="1100">
              <a:solidFill>
                <a:schemeClr val="dk1"/>
              </a:solidFill>
              <a:effectLst/>
              <a:latin typeface="+mn-lt"/>
              <a:ea typeface="+mn-ea"/>
              <a:cs typeface="+mn-cs"/>
            </a:rPr>
            <a:t>企業会計を含めた</a:t>
          </a:r>
          <a:r>
            <a:rPr kumimoji="1" lang="ja-JP" altLang="ja-JP" sz="1100">
              <a:solidFill>
                <a:schemeClr val="dk1"/>
              </a:solidFill>
              <a:effectLst/>
              <a:latin typeface="+mn-lt"/>
              <a:ea typeface="+mn-ea"/>
              <a:cs typeface="+mn-cs"/>
            </a:rPr>
            <a:t>各会計への繰出金</a:t>
          </a:r>
          <a:r>
            <a:rPr kumimoji="1" lang="ja-JP" altLang="en-US" sz="1100">
              <a:solidFill>
                <a:schemeClr val="dk1"/>
              </a:solidFill>
              <a:effectLst/>
              <a:latin typeface="+mn-lt"/>
              <a:ea typeface="+mn-ea"/>
              <a:cs typeface="+mn-cs"/>
            </a:rPr>
            <a:t>の影響によって、類団平均を上回る状況となっている。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4" name="その他グラフ枠">
          <a:extLst>
            <a:ext uri="{FF2B5EF4-FFF2-40B4-BE49-F238E27FC236}">
              <a16:creationId xmlns:a16="http://schemas.microsoft.com/office/drawing/2014/main" id="{00000000-0008-0000-0400-0000F4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55</xdr:row>
      <xdr:rowOff>10414</xdr:rowOff>
    </xdr:from>
    <xdr:to>
      <xdr:col>82</xdr:col>
      <xdr:colOff>107950</xdr:colOff>
      <xdr:row>58</xdr:row>
      <xdr:rowOff>90424</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6510000" y="9440164"/>
          <a:ext cx="0" cy="594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62501</xdr:rowOff>
    </xdr:from>
    <xdr:ext cx="762000" cy="259045"/>
    <xdr:sp macro="" textlink="">
      <xdr:nvSpPr>
        <xdr:cNvPr id="246" name="その他最小値テキスト">
          <a:extLst>
            <a:ext uri="{FF2B5EF4-FFF2-40B4-BE49-F238E27FC236}">
              <a16:creationId xmlns:a16="http://schemas.microsoft.com/office/drawing/2014/main" id="{00000000-0008-0000-0400-0000F6000000}"/>
            </a:ext>
          </a:extLst>
        </xdr:cNvPr>
        <xdr:cNvSpPr txBox="1"/>
      </xdr:nvSpPr>
      <xdr:spPr>
        <a:xfrm>
          <a:off x="16598900" y="10006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58</xdr:row>
      <xdr:rowOff>90424</xdr:rowOff>
    </xdr:from>
    <xdr:to>
      <xdr:col>82</xdr:col>
      <xdr:colOff>196850</xdr:colOff>
      <xdr:row>58</xdr:row>
      <xdr:rowOff>90424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1003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96791</xdr:rowOff>
    </xdr:from>
    <xdr:ext cx="762000" cy="259045"/>
    <xdr:sp macro="" textlink="">
      <xdr:nvSpPr>
        <xdr:cNvPr id="248" name="その他最大値テキスト">
          <a:extLst>
            <a:ext uri="{FF2B5EF4-FFF2-40B4-BE49-F238E27FC236}">
              <a16:creationId xmlns:a16="http://schemas.microsoft.com/office/drawing/2014/main" id="{00000000-0008-0000-0400-0000F8000000}"/>
            </a:ext>
          </a:extLst>
        </xdr:cNvPr>
        <xdr:cNvSpPr txBox="1"/>
      </xdr:nvSpPr>
      <xdr:spPr>
        <a:xfrm>
          <a:off x="16598900" y="9183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55</xdr:row>
      <xdr:rowOff>10414</xdr:rowOff>
    </xdr:from>
    <xdr:to>
      <xdr:col>82</xdr:col>
      <xdr:colOff>196850</xdr:colOff>
      <xdr:row>55</xdr:row>
      <xdr:rowOff>10414</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6421100" y="944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56134</xdr:rowOff>
    </xdr:from>
    <xdr:to>
      <xdr:col>82</xdr:col>
      <xdr:colOff>107950</xdr:colOff>
      <xdr:row>57</xdr:row>
      <xdr:rowOff>97282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5671800" y="982878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65295</xdr:rowOff>
    </xdr:from>
    <xdr:ext cx="762000" cy="259045"/>
    <xdr:sp macro="" textlink="">
      <xdr:nvSpPr>
        <xdr:cNvPr id="251" name="その他平均値テキスト">
          <a:extLst>
            <a:ext uri="{FF2B5EF4-FFF2-40B4-BE49-F238E27FC236}">
              <a16:creationId xmlns:a16="http://schemas.microsoft.com/office/drawing/2014/main" id="{00000000-0008-0000-0400-0000FB000000}"/>
            </a:ext>
          </a:extLst>
        </xdr:cNvPr>
        <xdr:cNvSpPr txBox="1"/>
      </xdr:nvSpPr>
      <xdr:spPr>
        <a:xfrm>
          <a:off x="16598900" y="9495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48768</xdr:rowOff>
    </xdr:from>
    <xdr:to>
      <xdr:col>82</xdr:col>
      <xdr:colOff>158750</xdr:colOff>
      <xdr:row>56</xdr:row>
      <xdr:rowOff>150368</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64592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97282</xdr:rowOff>
    </xdr:from>
    <xdr:to>
      <xdr:col>78</xdr:col>
      <xdr:colOff>69850</xdr:colOff>
      <xdr:row>60</xdr:row>
      <xdr:rowOff>3556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4782800" y="986993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89916</xdr:rowOff>
    </xdr:from>
    <xdr:to>
      <xdr:col>78</xdr:col>
      <xdr:colOff>120650</xdr:colOff>
      <xdr:row>57</xdr:row>
      <xdr:rowOff>20066</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5621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30243</xdr:rowOff>
    </xdr:from>
    <xdr:ext cx="7366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290800" y="945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3556</xdr:rowOff>
    </xdr:from>
    <xdr:to>
      <xdr:col>73</xdr:col>
      <xdr:colOff>180975</xdr:colOff>
      <xdr:row>60</xdr:row>
      <xdr:rowOff>72136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893800" y="102905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117348</xdr:rowOff>
    </xdr:from>
    <xdr:to>
      <xdr:col>74</xdr:col>
      <xdr:colOff>31750</xdr:colOff>
      <xdr:row>57</xdr:row>
      <xdr:rowOff>47498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732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57675</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401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165862</xdr:rowOff>
    </xdr:from>
    <xdr:to>
      <xdr:col>69</xdr:col>
      <xdr:colOff>92075</xdr:colOff>
      <xdr:row>60</xdr:row>
      <xdr:rowOff>72136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004800" y="1028141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140208</xdr:rowOff>
    </xdr:from>
    <xdr:to>
      <xdr:col>69</xdr:col>
      <xdr:colOff>142875</xdr:colOff>
      <xdr:row>57</xdr:row>
      <xdr:rowOff>70358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843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80535</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512800" y="951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149352</xdr:rowOff>
    </xdr:from>
    <xdr:to>
      <xdr:col>65</xdr:col>
      <xdr:colOff>53975</xdr:colOff>
      <xdr:row>57</xdr:row>
      <xdr:rowOff>79502</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2954000" y="975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89679</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623800" y="9519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xdr:rowOff>
    </xdr:from>
    <xdr:to>
      <xdr:col>82</xdr:col>
      <xdr:colOff>158750</xdr:colOff>
      <xdr:row>57</xdr:row>
      <xdr:rowOff>106934</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64592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148861</xdr:rowOff>
    </xdr:from>
    <xdr:ext cx="762000" cy="259045"/>
    <xdr:sp macro="" textlink="">
      <xdr:nvSpPr>
        <xdr:cNvPr id="270" name="その他該当値テキスト">
          <a:extLst>
            <a:ext uri="{FF2B5EF4-FFF2-40B4-BE49-F238E27FC236}">
              <a16:creationId xmlns:a16="http://schemas.microsoft.com/office/drawing/2014/main" id="{00000000-0008-0000-0400-00000E010000}"/>
            </a:ext>
          </a:extLst>
        </xdr:cNvPr>
        <xdr:cNvSpPr txBox="1"/>
      </xdr:nvSpPr>
      <xdr:spPr>
        <a:xfrm>
          <a:off x="165989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46482</xdr:rowOff>
    </xdr:from>
    <xdr:to>
      <xdr:col>78</xdr:col>
      <xdr:colOff>120650</xdr:colOff>
      <xdr:row>57</xdr:row>
      <xdr:rowOff>148082</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5621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132859</xdr:rowOff>
    </xdr:from>
    <xdr:ext cx="7366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290800" y="9905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124206</xdr:rowOff>
    </xdr:from>
    <xdr:to>
      <xdr:col>74</xdr:col>
      <xdr:colOff>31750</xdr:colOff>
      <xdr:row>60</xdr:row>
      <xdr:rowOff>54356</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4732000" y="1023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39133</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4401800" y="10326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21336</xdr:rowOff>
    </xdr:from>
    <xdr:to>
      <xdr:col>69</xdr:col>
      <xdr:colOff>142875</xdr:colOff>
      <xdr:row>60</xdr:row>
      <xdr:rowOff>122936</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3843000" y="1030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107713</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3512800" y="1039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115062</xdr:rowOff>
    </xdr:from>
    <xdr:to>
      <xdr:col>65</xdr:col>
      <xdr:colOff>53975</xdr:colOff>
      <xdr:row>60</xdr:row>
      <xdr:rowOff>45212</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2954000" y="1023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29989</xdr:rowOff>
    </xdr:from>
    <xdr:ext cx="7620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623800" y="1031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補助費等に係る経常収支比率は前年度から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年度は類似団体平均より</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ポイント高い</a:t>
          </a:r>
          <a:r>
            <a:rPr kumimoji="1" lang="en-US" altLang="ja-JP" sz="1100">
              <a:solidFill>
                <a:schemeClr val="dk1"/>
              </a:solidFill>
              <a:effectLst/>
              <a:latin typeface="+mn-lt"/>
              <a:ea typeface="+mn-ea"/>
              <a:cs typeface="+mn-cs"/>
            </a:rPr>
            <a:t>15.0%</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となった要因としては</a:t>
          </a:r>
          <a:r>
            <a:rPr kumimoji="1" lang="ja-JP" altLang="en-US" sz="1100">
              <a:solidFill>
                <a:schemeClr val="dk1"/>
              </a:solidFill>
              <a:effectLst/>
              <a:latin typeface="+mn-lt"/>
              <a:ea typeface="+mn-ea"/>
              <a:cs typeface="+mn-cs"/>
            </a:rPr>
            <a:t>、広域火葬場運絵負担金の増や病院事業会計繰出金の増によるところが大きい。</a:t>
          </a:r>
          <a:endParaRPr lang="ja-JP" altLang="ja-JP" sz="1400">
            <a:effectLst/>
          </a:endParaRPr>
        </a:p>
        <a:p>
          <a:r>
            <a:rPr kumimoji="1" lang="ja-JP" altLang="ja-JP" sz="1100">
              <a:solidFill>
                <a:schemeClr val="dk1"/>
              </a:solidFill>
              <a:effectLst/>
              <a:latin typeface="+mn-lt"/>
              <a:ea typeface="+mn-ea"/>
              <a:cs typeface="+mn-cs"/>
            </a:rPr>
            <a:t>　類似団体平均より低い傾向が続いていたが、令和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に引き続き</a:t>
          </a:r>
          <a:r>
            <a:rPr kumimoji="1" lang="ja-JP" altLang="ja-JP" sz="1100">
              <a:solidFill>
                <a:schemeClr val="dk1"/>
              </a:solidFill>
              <a:effectLst/>
              <a:latin typeface="+mn-lt"/>
              <a:ea typeface="+mn-ea"/>
              <a:cs typeface="+mn-cs"/>
            </a:rPr>
            <a:t>類似団体平均を上回ったため、より一層補助費等の抑制に努めていく。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78994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4135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74439</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37</xdr:row>
      <xdr:rowOff>78994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120892"/>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143002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143002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114571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92202</xdr:rowOff>
    </xdr:from>
    <xdr:to>
      <xdr:col>69</xdr:col>
      <xdr:colOff>142875</xdr:colOff>
      <xdr:row>36</xdr:row>
      <xdr:rowOff>22352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公債費は過去の地方債の発行抑制により改善傾向であり、令和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年度は前年度より</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ポイント減少し、類似団体平均を下回った。</a:t>
          </a:r>
          <a:endParaRPr lang="ja-JP" altLang="ja-JP" sz="1400">
            <a:effectLst/>
          </a:endParaRPr>
        </a:p>
        <a:p>
          <a:r>
            <a:rPr kumimoji="1" lang="ja-JP" altLang="ja-JP" sz="1100">
              <a:solidFill>
                <a:schemeClr val="dk1"/>
              </a:solidFill>
              <a:effectLst/>
              <a:latin typeface="+mn-lt"/>
              <a:ea typeface="+mn-ea"/>
              <a:cs typeface="+mn-cs"/>
            </a:rPr>
            <a:t>　公債費の増大は財政構造の弾力性を失わせることから、今後も、普通建設事業費などの抑制や、高利率の地方債の借換えなどにより、公債費の縮減を図っていく。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153670</xdr:rowOff>
    </xdr:from>
    <xdr:to>
      <xdr:col>24</xdr:col>
      <xdr:colOff>25400</xdr:colOff>
      <xdr:row>76</xdr:row>
      <xdr:rowOff>81280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124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77</xdr:row>
      <xdr:rowOff>16511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111480"/>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16511</xdr:rowOff>
    </xdr:from>
    <xdr:to>
      <xdr:col>15</xdr:col>
      <xdr:colOff>98425</xdr:colOff>
      <xdr:row>77</xdr:row>
      <xdr:rowOff>123189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2181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123189</xdr:rowOff>
    </xdr:from>
    <xdr:to>
      <xdr:col>11</xdr:col>
      <xdr:colOff>9525</xdr:colOff>
      <xdr:row>78</xdr:row>
      <xdr:rowOff>81280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3248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153688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102870</xdr:rowOff>
    </xdr:from>
    <xdr:to>
      <xdr:col>24</xdr:col>
      <xdr:colOff>76200</xdr:colOff>
      <xdr:row>76</xdr:row>
      <xdr:rowOff>33020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119397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30480</xdr:rowOff>
    </xdr:from>
    <xdr:to>
      <xdr:col>20</xdr:col>
      <xdr:colOff>38100</xdr:colOff>
      <xdr:row>76</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142257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137161</xdr:rowOff>
    </xdr:from>
    <xdr:to>
      <xdr:col>15</xdr:col>
      <xdr:colOff>149225</xdr:colOff>
      <xdr:row>77</xdr:row>
      <xdr:rowOff>67311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72389</xdr:rowOff>
    </xdr:from>
    <xdr:to>
      <xdr:col>11</xdr:col>
      <xdr:colOff>60325</xdr:colOff>
      <xdr:row>78</xdr:row>
      <xdr:rowOff>2539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年度においては、前年度と比較して</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ポイント減となっており、類似団体平均と比較では</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ポイント高くなっている。</a:t>
          </a:r>
          <a:endParaRPr lang="ja-JP" altLang="ja-JP" sz="1400">
            <a:effectLst/>
          </a:endParaRPr>
        </a:p>
        <a:p>
          <a:r>
            <a:rPr kumimoji="1" lang="ja-JP" altLang="ja-JP" sz="1100">
              <a:solidFill>
                <a:schemeClr val="dk1"/>
              </a:solidFill>
              <a:effectLst/>
              <a:latin typeface="+mn-lt"/>
              <a:ea typeface="+mn-ea"/>
              <a:cs typeface="+mn-cs"/>
            </a:rPr>
            <a:t>　前年度比較での減は、</a:t>
          </a:r>
          <a:r>
            <a:rPr kumimoji="1" lang="ja-JP" altLang="en-US" sz="1100">
              <a:solidFill>
                <a:schemeClr val="dk1"/>
              </a:solidFill>
              <a:effectLst/>
              <a:latin typeface="+mn-lt"/>
              <a:ea typeface="+mn-ea"/>
              <a:cs typeface="+mn-cs"/>
            </a:rPr>
            <a:t>主に人件費であり、基本給の新陳代謝と、退職手当負担金の減によるところが大きい。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74422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500100"/>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74422</xdr:rowOff>
    </xdr:from>
    <xdr:to>
      <xdr:col>78</xdr:col>
      <xdr:colOff>69850</xdr:colOff>
      <xdr:row>79</xdr:row>
      <xdr:rowOff>147574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61897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101854</xdr:rowOff>
    </xdr:from>
    <xdr:to>
      <xdr:col>73</xdr:col>
      <xdr:colOff>180975</xdr:colOff>
      <xdr:row>79</xdr:row>
      <xdr:rowOff>147574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6464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149861</xdr:rowOff>
    </xdr:from>
    <xdr:to>
      <xdr:col>69</xdr:col>
      <xdr:colOff>92075</xdr:colOff>
      <xdr:row>79</xdr:row>
      <xdr:rowOff>101854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522961"/>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23622</xdr:rowOff>
    </xdr:from>
    <xdr:to>
      <xdr:col>78</xdr:col>
      <xdr:colOff>120650</xdr:colOff>
      <xdr:row>79</xdr:row>
      <xdr:rowOff>125222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56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109999</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654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96774</xdr:rowOff>
    </xdr:from>
    <xdr:to>
      <xdr:col>74</xdr:col>
      <xdr:colOff>31750</xdr:colOff>
      <xdr:row>80</xdr:row>
      <xdr:rowOff>26924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11701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51054</xdr:rowOff>
    </xdr:from>
    <xdr:to>
      <xdr:col>69</xdr:col>
      <xdr:colOff>142875</xdr:colOff>
      <xdr:row>79</xdr:row>
      <xdr:rowOff>152654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137431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106568</xdr:rowOff>
    </xdr:from>
    <xdr:to>
      <xdr:col>29</xdr:col>
      <xdr:colOff>127000</xdr:colOff>
      <xdr:row>16</xdr:row>
      <xdr:rowOff>124872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97393"/>
          <a:ext cx="647700" cy="18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36874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99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124872</xdr:rowOff>
    </xdr:from>
    <xdr:to>
      <xdr:col>26</xdr:col>
      <xdr:colOff>50800</xdr:colOff>
      <xdr:row>17</xdr:row>
      <xdr:rowOff>34363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15697"/>
          <a:ext cx="698500" cy="809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3678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7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34363</xdr:rowOff>
    </xdr:from>
    <xdr:to>
      <xdr:col>22</xdr:col>
      <xdr:colOff>114300</xdr:colOff>
      <xdr:row>17</xdr:row>
      <xdr:rowOff>64717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96638"/>
          <a:ext cx="698500" cy="30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32351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64717</xdr:rowOff>
    </xdr:from>
    <xdr:to>
      <xdr:col>18</xdr:col>
      <xdr:colOff>177800</xdr:colOff>
      <xdr:row>17</xdr:row>
      <xdr:rowOff>73600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26992"/>
          <a:ext cx="698500" cy="88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47929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8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56664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9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55768</xdr:rowOff>
    </xdr:from>
    <xdr:to>
      <xdr:col>29</xdr:col>
      <xdr:colOff>177800</xdr:colOff>
      <xdr:row>16</xdr:row>
      <xdr:rowOff>157368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46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72295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9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74072</xdr:rowOff>
    </xdr:from>
    <xdr:to>
      <xdr:col>26</xdr:col>
      <xdr:colOff>101600</xdr:colOff>
      <xdr:row>17</xdr:row>
      <xdr:rowOff>4222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64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14399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337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155013</xdr:rowOff>
    </xdr:from>
    <xdr:to>
      <xdr:col>22</xdr:col>
      <xdr:colOff>165100</xdr:colOff>
      <xdr:row>17</xdr:row>
      <xdr:rowOff>85163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45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95340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1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13917</xdr:rowOff>
    </xdr:from>
    <xdr:to>
      <xdr:col>19</xdr:col>
      <xdr:colOff>38100</xdr:colOff>
      <xdr:row>17</xdr:row>
      <xdr:rowOff>115517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76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125694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4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22800</xdr:rowOff>
    </xdr:from>
    <xdr:to>
      <xdr:col>15</xdr:col>
      <xdr:colOff>101600</xdr:colOff>
      <xdr:row>17</xdr:row>
      <xdr:rowOff>124400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85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134577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5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67760</xdr:rowOff>
    </xdr:from>
    <xdr:to>
      <xdr:col>29</xdr:col>
      <xdr:colOff>127000</xdr:colOff>
      <xdr:row>36</xdr:row>
      <xdr:rowOff>99502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7021010"/>
          <a:ext cx="647700" cy="31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292931</xdr:rowOff>
    </xdr:from>
    <xdr:to>
      <xdr:col>26</xdr:col>
      <xdr:colOff>50800</xdr:colOff>
      <xdr:row>36</xdr:row>
      <xdr:rowOff>67760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6903281"/>
          <a:ext cx="698500" cy="117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292931</xdr:rowOff>
    </xdr:from>
    <xdr:to>
      <xdr:col>22</xdr:col>
      <xdr:colOff>114300</xdr:colOff>
      <xdr:row>35</xdr:row>
      <xdr:rowOff>332805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903281"/>
          <a:ext cx="698500" cy="39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334027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276047</xdr:rowOff>
    </xdr:from>
    <xdr:to>
      <xdr:col>18</xdr:col>
      <xdr:colOff>177800</xdr:colOff>
      <xdr:row>35</xdr:row>
      <xdr:rowOff>332805</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6886397"/>
          <a:ext cx="698500" cy="56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320768</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93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48702</xdr:rowOff>
    </xdr:from>
    <xdr:to>
      <xdr:col>29</xdr:col>
      <xdr:colOff>177800</xdr:colOff>
      <xdr:row>36</xdr:row>
      <xdr:rowOff>150302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001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20779</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97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16960</xdr:rowOff>
    </xdr:from>
    <xdr:to>
      <xdr:col>26</xdr:col>
      <xdr:colOff>101600</xdr:colOff>
      <xdr:row>36</xdr:row>
      <xdr:rowOff>118560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970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103337</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056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242131</xdr:rowOff>
    </xdr:from>
    <xdr:to>
      <xdr:col>22</xdr:col>
      <xdr:colOff>165100</xdr:colOff>
      <xdr:row>36</xdr:row>
      <xdr:rowOff>831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852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11008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62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282005</xdr:rowOff>
    </xdr:from>
    <xdr:to>
      <xdr:col>19</xdr:col>
      <xdr:colOff>38100</xdr:colOff>
      <xdr:row>36</xdr:row>
      <xdr:rowOff>40705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892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25482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97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225247</xdr:rowOff>
    </xdr:from>
    <xdr:to>
      <xdr:col>15</xdr:col>
      <xdr:colOff>101600</xdr:colOff>
      <xdr:row>35</xdr:row>
      <xdr:rowOff>326847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83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337024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60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52,995
52,471
17.37
28,779,385
27,113,104
1,130,985
12,853,495
18,160,729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137890</xdr:rowOff>
    </xdr:from>
    <xdr:to>
      <xdr:col>24</xdr:col>
      <xdr:colOff>63500</xdr:colOff>
      <xdr:row>35</xdr:row>
      <xdr:rowOff>141986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38640"/>
          <a:ext cx="838200" cy="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9701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81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137890</xdr:rowOff>
    </xdr:from>
    <xdr:to>
      <xdr:col>19</xdr:col>
      <xdr:colOff>177800</xdr:colOff>
      <xdr:row>36</xdr:row>
      <xdr:rowOff>75502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38640"/>
          <a:ext cx="889000" cy="10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156595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75502</xdr:rowOff>
    </xdr:from>
    <xdr:to>
      <xdr:col>15</xdr:col>
      <xdr:colOff>50800</xdr:colOff>
      <xdr:row>36</xdr:row>
      <xdr:rowOff>96038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47702"/>
          <a:ext cx="8890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91063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96038</xdr:rowOff>
    </xdr:from>
    <xdr:to>
      <xdr:col>10</xdr:col>
      <xdr:colOff>114300</xdr:colOff>
      <xdr:row>36</xdr:row>
      <xdr:rowOff>97999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68238"/>
          <a:ext cx="889000" cy="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102665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99407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91186</xdr:rowOff>
    </xdr:from>
    <xdr:to>
      <xdr:col>24</xdr:col>
      <xdr:colOff>114300</xdr:colOff>
      <xdr:row>36</xdr:row>
      <xdr:rowOff>21336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9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114063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4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87090</xdr:rowOff>
    </xdr:from>
    <xdr:to>
      <xdr:col>20</xdr:col>
      <xdr:colOff>38100</xdr:colOff>
      <xdr:row>36</xdr:row>
      <xdr:rowOff>17240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33767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6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24702</xdr:rowOff>
    </xdr:from>
    <xdr:to>
      <xdr:col>15</xdr:col>
      <xdr:colOff>101600</xdr:colOff>
      <xdr:row>36</xdr:row>
      <xdr:rowOff>126302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142829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7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45238</xdr:rowOff>
    </xdr:from>
    <xdr:to>
      <xdr:col>10</xdr:col>
      <xdr:colOff>165100</xdr:colOff>
      <xdr:row>36</xdr:row>
      <xdr:rowOff>146838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1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163365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9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47199</xdr:rowOff>
    </xdr:from>
    <xdr:to>
      <xdr:col>6</xdr:col>
      <xdr:colOff>38100</xdr:colOff>
      <xdr:row>36</xdr:row>
      <xdr:rowOff>148799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165326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138417</xdr:rowOff>
    </xdr:from>
    <xdr:to>
      <xdr:col>24</xdr:col>
      <xdr:colOff>63500</xdr:colOff>
      <xdr:row>57</xdr:row>
      <xdr:rowOff>1435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39617"/>
          <a:ext cx="838200" cy="3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75722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05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1435</xdr:rowOff>
    </xdr:from>
    <xdr:to>
      <xdr:col>19</xdr:col>
      <xdr:colOff>177800</xdr:colOff>
      <xdr:row>57</xdr:row>
      <xdr:rowOff>158128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74085"/>
          <a:ext cx="889000" cy="1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57484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158128</xdr:rowOff>
    </xdr:from>
    <xdr:to>
      <xdr:col>15</xdr:col>
      <xdr:colOff>50800</xdr:colOff>
      <xdr:row>58</xdr:row>
      <xdr:rowOff>19317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30778"/>
          <a:ext cx="889000" cy="3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144010</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19317</xdr:rowOff>
    </xdr:from>
    <xdr:to>
      <xdr:col>10</xdr:col>
      <xdr:colOff>114300</xdr:colOff>
      <xdr:row>58</xdr:row>
      <xdr:rowOff>33427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63417"/>
          <a:ext cx="889000" cy="1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10482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1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24071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2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87617</xdr:rowOff>
    </xdr:from>
    <xdr:to>
      <xdr:col>24</xdr:col>
      <xdr:colOff>114300</xdr:colOff>
      <xdr:row>57</xdr:row>
      <xdr:rowOff>17767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8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66044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6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122085</xdr:rowOff>
    </xdr:from>
    <xdr:to>
      <xdr:col>20</xdr:col>
      <xdr:colOff>38100</xdr:colOff>
      <xdr:row>57</xdr:row>
      <xdr:rowOff>52235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2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68762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9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107328</xdr:rowOff>
    </xdr:from>
    <xdr:to>
      <xdr:col>15</xdr:col>
      <xdr:colOff>101600</xdr:colOff>
      <xdr:row>58</xdr:row>
      <xdr:rowOff>37478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7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28605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7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139967</xdr:rowOff>
    </xdr:from>
    <xdr:to>
      <xdr:col>10</xdr:col>
      <xdr:colOff>165100</xdr:colOff>
      <xdr:row>58</xdr:row>
      <xdr:rowOff>70117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61244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0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154077</xdr:rowOff>
    </xdr:from>
    <xdr:to>
      <xdr:col>6</xdr:col>
      <xdr:colOff>38100</xdr:colOff>
      <xdr:row>58</xdr:row>
      <xdr:rowOff>84227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2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75354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1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38463</xdr:rowOff>
    </xdr:from>
    <xdr:to>
      <xdr:col>24</xdr:col>
      <xdr:colOff>63500</xdr:colOff>
      <xdr:row>79</xdr:row>
      <xdr:rowOff>47704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83013"/>
          <a:ext cx="838200" cy="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46464</xdr:rowOff>
    </xdr:from>
    <xdr:to>
      <xdr:col>19</xdr:col>
      <xdr:colOff>177800</xdr:colOff>
      <xdr:row>79</xdr:row>
      <xdr:rowOff>47704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91014"/>
          <a:ext cx="889000" cy="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9855</xdr:rowOff>
    </xdr:from>
    <xdr:to>
      <xdr:col>15</xdr:col>
      <xdr:colOff>50800</xdr:colOff>
      <xdr:row>79</xdr:row>
      <xdr:rowOff>46464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54405"/>
          <a:ext cx="889000" cy="3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9855</xdr:rowOff>
    </xdr:from>
    <xdr:to>
      <xdr:col>10</xdr:col>
      <xdr:colOff>114300</xdr:colOff>
      <xdr:row>79</xdr:row>
      <xdr:rowOff>22723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54405"/>
          <a:ext cx="889000" cy="1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159113</xdr:rowOff>
    </xdr:from>
    <xdr:to>
      <xdr:col>24</xdr:col>
      <xdr:colOff>114300</xdr:colOff>
      <xdr:row>79</xdr:row>
      <xdr:rowOff>89263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3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74040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47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168354</xdr:rowOff>
    </xdr:from>
    <xdr:to>
      <xdr:col>20</xdr:col>
      <xdr:colOff>38100</xdr:colOff>
      <xdr:row>79</xdr:row>
      <xdr:rowOff>98504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4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89631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63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167114</xdr:rowOff>
    </xdr:from>
    <xdr:to>
      <xdr:col>15</xdr:col>
      <xdr:colOff>101600</xdr:colOff>
      <xdr:row>79</xdr:row>
      <xdr:rowOff>97264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88391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63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130505</xdr:rowOff>
    </xdr:from>
    <xdr:to>
      <xdr:col>10</xdr:col>
      <xdr:colOff>165100</xdr:colOff>
      <xdr:row>79</xdr:row>
      <xdr:rowOff>60655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03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51782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96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143373</xdr:rowOff>
    </xdr:from>
    <xdr:to>
      <xdr:col>6</xdr:col>
      <xdr:colOff>38100</xdr:colOff>
      <xdr:row>79</xdr:row>
      <xdr:rowOff>73523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1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64650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60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98834</xdr:rowOff>
    </xdr:from>
    <xdr:to>
      <xdr:col>24</xdr:col>
      <xdr:colOff>62865</xdr:colOff>
      <xdr:row>97</xdr:row>
      <xdr:rowOff>141354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57884"/>
          <a:ext cx="1270" cy="141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145181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7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141354</xdr:rowOff>
    </xdr:from>
    <xdr:to>
      <xdr:col>24</xdr:col>
      <xdr:colOff>152400</xdr:colOff>
      <xdr:row>97</xdr:row>
      <xdr:rowOff>141354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77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45511</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3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98834</xdr:rowOff>
    </xdr:from>
    <xdr:to>
      <xdr:col>24</xdr:col>
      <xdr:colOff>152400</xdr:colOff>
      <xdr:row>89</xdr:row>
      <xdr:rowOff>98834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57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141083</xdr:rowOff>
    </xdr:from>
    <xdr:to>
      <xdr:col>24</xdr:col>
      <xdr:colOff>63500</xdr:colOff>
      <xdr:row>97</xdr:row>
      <xdr:rowOff>105465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428833"/>
          <a:ext cx="838200" cy="30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32562</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1488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9685</xdr:rowOff>
    </xdr:from>
    <xdr:to>
      <xdr:col>24</xdr:col>
      <xdr:colOff>114300</xdr:colOff>
      <xdr:row>95</xdr:row>
      <xdr:rowOff>111285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105465</xdr:rowOff>
    </xdr:from>
    <xdr:to>
      <xdr:col>19</xdr:col>
      <xdr:colOff>177800</xdr:colOff>
      <xdr:row>97</xdr:row>
      <xdr:rowOff>130611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736115"/>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120969</xdr:rowOff>
    </xdr:from>
    <xdr:to>
      <xdr:col>20</xdr:col>
      <xdr:colOff>38100</xdr:colOff>
      <xdr:row>97</xdr:row>
      <xdr:rowOff>51119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67646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130611</xdr:rowOff>
    </xdr:from>
    <xdr:to>
      <xdr:col>15</xdr:col>
      <xdr:colOff>50800</xdr:colOff>
      <xdr:row>98</xdr:row>
      <xdr:rowOff>76357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761261"/>
          <a:ext cx="889000" cy="11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322</xdr:rowOff>
    </xdr:from>
    <xdr:to>
      <xdr:col>15</xdr:col>
      <xdr:colOff>101600</xdr:colOff>
      <xdr:row>97</xdr:row>
      <xdr:rowOff>101922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118449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4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76357</xdr:rowOff>
    </xdr:from>
    <xdr:to>
      <xdr:col>10</xdr:col>
      <xdr:colOff>114300</xdr:colOff>
      <xdr:row>98</xdr:row>
      <xdr:rowOff>89571</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878457"/>
          <a:ext cx="889000" cy="1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54110</xdr:rowOff>
    </xdr:from>
    <xdr:to>
      <xdr:col>10</xdr:col>
      <xdr:colOff>165100</xdr:colOff>
      <xdr:row>97</xdr:row>
      <xdr:rowOff>155710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5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52129</xdr:rowOff>
    </xdr:from>
    <xdr:to>
      <xdr:col>6</xdr:col>
      <xdr:colOff>38100</xdr:colOff>
      <xdr:row>97</xdr:row>
      <xdr:rowOff>153729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170256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5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90283</xdr:rowOff>
    </xdr:from>
    <xdr:to>
      <xdr:col>24</xdr:col>
      <xdr:colOff>114300</xdr:colOff>
      <xdr:row>96</xdr:row>
      <xdr:rowOff>20433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7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68710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35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54665</xdr:rowOff>
    </xdr:from>
    <xdr:to>
      <xdr:col>20</xdr:col>
      <xdr:colOff>38100</xdr:colOff>
      <xdr:row>97</xdr:row>
      <xdr:rowOff>156265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68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147392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77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79811</xdr:rowOff>
    </xdr:from>
    <xdr:to>
      <xdr:col>15</xdr:col>
      <xdr:colOff>101600</xdr:colOff>
      <xdr:row>98</xdr:row>
      <xdr:rowOff>9961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71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1088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80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25557</xdr:rowOff>
    </xdr:from>
    <xdr:to>
      <xdr:col>10</xdr:col>
      <xdr:colOff>165100</xdr:colOff>
      <xdr:row>98</xdr:row>
      <xdr:rowOff>127157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82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118284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92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38771</xdr:rowOff>
    </xdr:from>
    <xdr:to>
      <xdr:col>6</xdr:col>
      <xdr:colOff>38100</xdr:colOff>
      <xdr:row>98</xdr:row>
      <xdr:rowOff>140371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4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131498</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3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69482</xdr:rowOff>
    </xdr:from>
    <xdr:to>
      <xdr:col>54</xdr:col>
      <xdr:colOff>189865</xdr:colOff>
      <xdr:row>38</xdr:row>
      <xdr:rowOff>93622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727332"/>
          <a:ext cx="1270" cy="881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97449</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1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93622</xdr:rowOff>
    </xdr:from>
    <xdr:to>
      <xdr:col>55</xdr:col>
      <xdr:colOff>88900</xdr:colOff>
      <xdr:row>38</xdr:row>
      <xdr:rowOff>93622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08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16159</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502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69482</xdr:rowOff>
    </xdr:from>
    <xdr:to>
      <xdr:col>55</xdr:col>
      <xdr:colOff>88900</xdr:colOff>
      <xdr:row>33</xdr:row>
      <xdr:rowOff>69482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727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17948</xdr:rowOff>
    </xdr:from>
    <xdr:to>
      <xdr:col>55</xdr:col>
      <xdr:colOff>0</xdr:colOff>
      <xdr:row>34</xdr:row>
      <xdr:rowOff>141582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161448"/>
          <a:ext cx="838200" cy="80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91818</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64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113391</xdr:rowOff>
    </xdr:from>
    <xdr:to>
      <xdr:col>55</xdr:col>
      <xdr:colOff>50800</xdr:colOff>
      <xdr:row>37</xdr:row>
      <xdr:rowOff>43541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17948</xdr:rowOff>
    </xdr:from>
    <xdr:to>
      <xdr:col>50</xdr:col>
      <xdr:colOff>114300</xdr:colOff>
      <xdr:row>37</xdr:row>
      <xdr:rowOff>79372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161448"/>
          <a:ext cx="889000" cy="126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16053</xdr:rowOff>
    </xdr:from>
    <xdr:to>
      <xdr:col>50</xdr:col>
      <xdr:colOff>165100</xdr:colOff>
      <xdr:row>32</xdr:row>
      <xdr:rowOff>117653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108780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64955</xdr:rowOff>
    </xdr:from>
    <xdr:to>
      <xdr:col>45</xdr:col>
      <xdr:colOff>177800</xdr:colOff>
      <xdr:row>37</xdr:row>
      <xdr:rowOff>79372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6408605"/>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538</xdr:rowOff>
    </xdr:from>
    <xdr:to>
      <xdr:col>46</xdr:col>
      <xdr:colOff>38100</xdr:colOff>
      <xdr:row>37</xdr:row>
      <xdr:rowOff>102138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118665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59042</xdr:rowOff>
    </xdr:from>
    <xdr:to>
      <xdr:col>41</xdr:col>
      <xdr:colOff>50800</xdr:colOff>
      <xdr:row>37</xdr:row>
      <xdr:rowOff>64955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402692"/>
          <a:ext cx="889000" cy="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31483</xdr:rowOff>
    </xdr:from>
    <xdr:to>
      <xdr:col>41</xdr:col>
      <xdr:colOff>101600</xdr:colOff>
      <xdr:row>37</xdr:row>
      <xdr:rowOff>133083</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7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124210</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6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37214</xdr:rowOff>
    </xdr:from>
    <xdr:to>
      <xdr:col>36</xdr:col>
      <xdr:colOff>165100</xdr:colOff>
      <xdr:row>37</xdr:row>
      <xdr:rowOff>138814</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80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129940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7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90782</xdr:rowOff>
    </xdr:from>
    <xdr:to>
      <xdr:col>55</xdr:col>
      <xdr:colOff>50800</xdr:colOff>
      <xdr:row>35</xdr:row>
      <xdr:rowOff>20932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9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113659</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7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138598</xdr:rowOff>
    </xdr:from>
    <xdr:to>
      <xdr:col>50</xdr:col>
      <xdr:colOff>165100</xdr:colOff>
      <xdr:row>30</xdr:row>
      <xdr:rowOff>68748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11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85275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4885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28572</xdr:rowOff>
    </xdr:from>
    <xdr:to>
      <xdr:col>46</xdr:col>
      <xdr:colOff>38100</xdr:colOff>
      <xdr:row>37</xdr:row>
      <xdr:rowOff>130172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7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121299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6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14155</xdr:rowOff>
    </xdr:from>
    <xdr:to>
      <xdr:col>41</xdr:col>
      <xdr:colOff>101600</xdr:colOff>
      <xdr:row>37</xdr:row>
      <xdr:rowOff>115755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5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132282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13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8242</xdr:rowOff>
    </xdr:from>
    <xdr:to>
      <xdr:col>36</xdr:col>
      <xdr:colOff>165100</xdr:colOff>
      <xdr:row>37</xdr:row>
      <xdr:rowOff>109842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5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126369</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2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40803</xdr:rowOff>
    </xdr:from>
    <xdr:to>
      <xdr:col>55</xdr:col>
      <xdr:colOff>0</xdr:colOff>
      <xdr:row>57</xdr:row>
      <xdr:rowOff>7874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470553"/>
          <a:ext cx="838200" cy="30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40803</xdr:rowOff>
    </xdr:from>
    <xdr:to>
      <xdr:col>50</xdr:col>
      <xdr:colOff>114300</xdr:colOff>
      <xdr:row>56</xdr:row>
      <xdr:rowOff>84237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470553"/>
          <a:ext cx="8890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160041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84237</xdr:rowOff>
    </xdr:from>
    <xdr:to>
      <xdr:col>45</xdr:col>
      <xdr:colOff>177800</xdr:colOff>
      <xdr:row>56</xdr:row>
      <xdr:rowOff>152240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685437"/>
          <a:ext cx="889000" cy="6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158897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76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27414</xdr:rowOff>
    </xdr:from>
    <xdr:to>
      <xdr:col>41</xdr:col>
      <xdr:colOff>50800</xdr:colOff>
      <xdr:row>56</xdr:row>
      <xdr:rowOff>152240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114264"/>
          <a:ext cx="889000" cy="63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27224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79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134600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73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128524</xdr:rowOff>
    </xdr:from>
    <xdr:to>
      <xdr:col>55</xdr:col>
      <xdr:colOff>50800</xdr:colOff>
      <xdr:row>57</xdr:row>
      <xdr:rowOff>58674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72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106951</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0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161453</xdr:rowOff>
    </xdr:from>
    <xdr:to>
      <xdr:col>50</xdr:col>
      <xdr:colOff>165100</xdr:colOff>
      <xdr:row>55</xdr:row>
      <xdr:rowOff>91603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41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108130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19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33437</xdr:rowOff>
    </xdr:from>
    <xdr:to>
      <xdr:col>46</xdr:col>
      <xdr:colOff>38100</xdr:colOff>
      <xdr:row>56</xdr:row>
      <xdr:rowOff>135037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63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151564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40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101440</xdr:rowOff>
    </xdr:from>
    <xdr:to>
      <xdr:col>41</xdr:col>
      <xdr:colOff>101600</xdr:colOff>
      <xdr:row>57</xdr:row>
      <xdr:rowOff>31590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0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48117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47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148064</xdr:rowOff>
    </xdr:from>
    <xdr:to>
      <xdr:col>36</xdr:col>
      <xdr:colOff>165100</xdr:colOff>
      <xdr:row>53</xdr:row>
      <xdr:rowOff>78214</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06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94741</xdr:rowOff>
    </xdr:from>
    <xdr:ext cx="599010"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672795" y="8838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76247</xdr:rowOff>
    </xdr:from>
    <xdr:to>
      <xdr:col>54</xdr:col>
      <xdr:colOff>189865</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420647"/>
          <a:ext cx="1270" cy="12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22924</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219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76247</xdr:rowOff>
    </xdr:from>
    <xdr:to>
      <xdr:col>55</xdr:col>
      <xdr:colOff>88900</xdr:colOff>
      <xdr:row>72</xdr:row>
      <xdr:rowOff>76247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42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116432</xdr:rowOff>
    </xdr:from>
    <xdr:to>
      <xdr:col>55</xdr:col>
      <xdr:colOff>0</xdr:colOff>
      <xdr:row>78</xdr:row>
      <xdr:rowOff>30217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146632"/>
          <a:ext cx="838200" cy="25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13574</xdr:rowOff>
    </xdr:from>
    <xdr:ext cx="534377"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386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35147</xdr:rowOff>
    </xdr:from>
    <xdr:to>
      <xdr:col>55</xdr:col>
      <xdr:colOff>50800</xdr:colOff>
      <xdr:row>78</xdr:row>
      <xdr:rowOff>136747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40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116432</xdr:rowOff>
    </xdr:from>
    <xdr:to>
      <xdr:col>50</xdr:col>
      <xdr:colOff>114300</xdr:colOff>
      <xdr:row>76</xdr:row>
      <xdr:rowOff>126833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146632"/>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42461</xdr:rowOff>
    </xdr:from>
    <xdr:to>
      <xdr:col>50</xdr:col>
      <xdr:colOff>165100</xdr:colOff>
      <xdr:row>78</xdr:row>
      <xdr:rowOff>144061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41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135188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50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126833</xdr:rowOff>
    </xdr:from>
    <xdr:to>
      <xdr:col>45</xdr:col>
      <xdr:colOff>177800</xdr:colOff>
      <xdr:row>77</xdr:row>
      <xdr:rowOff>46937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7861300" y="13157033"/>
          <a:ext cx="889000" cy="9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168633</xdr:rowOff>
    </xdr:from>
    <xdr:to>
      <xdr:col>46</xdr:col>
      <xdr:colOff>38100</xdr:colOff>
      <xdr:row>78</xdr:row>
      <xdr:rowOff>98783</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37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89910</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46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51068</xdr:rowOff>
    </xdr:from>
    <xdr:to>
      <xdr:col>41</xdr:col>
      <xdr:colOff>50800</xdr:colOff>
      <xdr:row>77</xdr:row>
      <xdr:rowOff>46937</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2224018"/>
          <a:ext cx="889000" cy="102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21039</xdr:rowOff>
    </xdr:from>
    <xdr:to>
      <xdr:col>41</xdr:col>
      <xdr:colOff>101600</xdr:colOff>
      <xdr:row>78</xdr:row>
      <xdr:rowOff>122639</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3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113766</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48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8221</xdr:rowOff>
    </xdr:from>
    <xdr:to>
      <xdr:col>36</xdr:col>
      <xdr:colOff>165100</xdr:colOff>
      <xdr:row>78</xdr:row>
      <xdr:rowOff>109821</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38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100948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47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150867</xdr:rowOff>
    </xdr:from>
    <xdr:to>
      <xdr:col>55</xdr:col>
      <xdr:colOff>50800</xdr:colOff>
      <xdr:row>78</xdr:row>
      <xdr:rowOff>81017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35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2294</xdr:rowOff>
    </xdr:from>
    <xdr:ext cx="534377"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20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65632</xdr:rowOff>
    </xdr:from>
    <xdr:to>
      <xdr:col>50</xdr:col>
      <xdr:colOff>165100</xdr:colOff>
      <xdr:row>76</xdr:row>
      <xdr:rowOff>167232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09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12309</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372111" y="1287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76033</xdr:rowOff>
    </xdr:from>
    <xdr:to>
      <xdr:col>46</xdr:col>
      <xdr:colOff>38100</xdr:colOff>
      <xdr:row>77</xdr:row>
      <xdr:rowOff>6183</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10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22710</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483111" y="1288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167587</xdr:rowOff>
    </xdr:from>
    <xdr:to>
      <xdr:col>41</xdr:col>
      <xdr:colOff>101600</xdr:colOff>
      <xdr:row>77</xdr:row>
      <xdr:rowOff>97737</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19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114264</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594111" y="1297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268</xdr:rowOff>
    </xdr:from>
    <xdr:to>
      <xdr:col>36</xdr:col>
      <xdr:colOff>165100</xdr:colOff>
      <xdr:row>71</xdr:row>
      <xdr:rowOff>101868</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21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118395</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194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110275</xdr:rowOff>
    </xdr:from>
    <xdr:to>
      <xdr:col>55</xdr:col>
      <xdr:colOff>0</xdr:colOff>
      <xdr:row>98</xdr:row>
      <xdr:rowOff>1462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9639300" y="16740925"/>
          <a:ext cx="838200" cy="6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1462</xdr:rowOff>
    </xdr:from>
    <xdr:to>
      <xdr:col>50</xdr:col>
      <xdr:colOff>114300</xdr:colOff>
      <xdr:row>98</xdr:row>
      <xdr:rowOff>1936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6803562"/>
          <a:ext cx="8890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1936</xdr:rowOff>
    </xdr:from>
    <xdr:to>
      <xdr:col>45</xdr:col>
      <xdr:colOff>177800</xdr:colOff>
      <xdr:row>98</xdr:row>
      <xdr:rowOff>46954</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7861300" y="16804036"/>
          <a:ext cx="889000" cy="45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121597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46954</xdr:rowOff>
    </xdr:from>
    <xdr:to>
      <xdr:col>41</xdr:col>
      <xdr:colOff>50800</xdr:colOff>
      <xdr:row>98</xdr:row>
      <xdr:rowOff>127535</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849054"/>
          <a:ext cx="889000" cy="8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153551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44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59475</xdr:rowOff>
    </xdr:from>
    <xdr:to>
      <xdr:col>55</xdr:col>
      <xdr:colOff>50800</xdr:colOff>
      <xdr:row>97</xdr:row>
      <xdr:rowOff>161075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69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37902</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66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122112</xdr:rowOff>
    </xdr:from>
    <xdr:to>
      <xdr:col>50</xdr:col>
      <xdr:colOff>165100</xdr:colOff>
      <xdr:row>98</xdr:row>
      <xdr:rowOff>52262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75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43389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84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122586</xdr:rowOff>
    </xdr:from>
    <xdr:to>
      <xdr:col>46</xdr:col>
      <xdr:colOff>38100</xdr:colOff>
      <xdr:row>98</xdr:row>
      <xdr:rowOff>52736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75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43863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84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167604</xdr:rowOff>
    </xdr:from>
    <xdr:to>
      <xdr:col>41</xdr:col>
      <xdr:colOff>101600</xdr:colOff>
      <xdr:row>98</xdr:row>
      <xdr:rowOff>97754</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79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88881</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89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76735</xdr:rowOff>
    </xdr:from>
    <xdr:to>
      <xdr:col>36</xdr:col>
      <xdr:colOff>165100</xdr:colOff>
      <xdr:row>99</xdr:row>
      <xdr:rowOff>6885</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8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169462</xdr:rowOff>
    </xdr:from>
    <xdr:ext cx="469744"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37428" y="16971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災害復旧事業費グラフ枠">
          <a:extLst>
            <a:ext uri="{FF2B5EF4-FFF2-40B4-BE49-F238E27FC236}">
              <a16:creationId xmlns:a16="http://schemas.microsoft.com/office/drawing/2014/main" id="{00000000-0008-0000-06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7" name="災害復旧事業費最小値テキスト">
          <a:extLst>
            <a:ext uri="{FF2B5EF4-FFF2-40B4-BE49-F238E27FC236}">
              <a16:creationId xmlns:a16="http://schemas.microsoft.com/office/drawing/2014/main" id="{00000000-0008-0000-0600-00000F020000}"/>
            </a:ext>
          </a:extLst>
        </xdr:cNvPr>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9" name="災害復旧事業費最大値テキスト">
          <a:extLst>
            <a:ext uri="{FF2B5EF4-FFF2-40B4-BE49-F238E27FC236}">
              <a16:creationId xmlns:a16="http://schemas.microsoft.com/office/drawing/2014/main" id="{00000000-0008-0000-0600-000011020000}"/>
            </a:ext>
          </a:extLst>
        </xdr:cNvPr>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150509</xdr:rowOff>
    </xdr:from>
    <xdr:to>
      <xdr:col>85</xdr:col>
      <xdr:colOff>127000</xdr:colOff>
      <xdr:row>38</xdr:row>
      <xdr:rowOff>117624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5481300" y="6494159"/>
          <a:ext cx="838200" cy="138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162849</xdr:rowOff>
    </xdr:from>
    <xdr:ext cx="469744" cy="259045"/>
    <xdr:sp macro="" textlink="">
      <xdr:nvSpPr>
        <xdr:cNvPr id="532" name="災害復旧事業費平均値テキスト">
          <a:extLst>
            <a:ext uri="{FF2B5EF4-FFF2-40B4-BE49-F238E27FC236}">
              <a16:creationId xmlns:a16="http://schemas.microsoft.com/office/drawing/2014/main" id="{00000000-0008-0000-0600-000014020000}"/>
            </a:ext>
          </a:extLst>
        </xdr:cNvPr>
        <xdr:cNvSpPr txBox="1"/>
      </xdr:nvSpPr>
      <xdr:spPr>
        <a:xfrm>
          <a:off x="16370300" y="6677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72785</xdr:rowOff>
    </xdr:from>
    <xdr:to>
      <xdr:col>81</xdr:col>
      <xdr:colOff>50800</xdr:colOff>
      <xdr:row>38</xdr:row>
      <xdr:rowOff>117624</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4592300" y="6244985"/>
          <a:ext cx="889000" cy="38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108345</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794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114554</xdr:rowOff>
    </xdr:from>
    <xdr:to>
      <xdr:col>76</xdr:col>
      <xdr:colOff>114300</xdr:colOff>
      <xdr:row>36</xdr:row>
      <xdr:rowOff>72785</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3703300" y="5943854"/>
          <a:ext cx="889000" cy="30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98678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785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114554</xdr:rowOff>
    </xdr:from>
    <xdr:to>
      <xdr:col>71</xdr:col>
      <xdr:colOff>177800</xdr:colOff>
      <xdr:row>38</xdr:row>
      <xdr:rowOff>137740</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flipV="1">
          <a:off x="12814300" y="5943854"/>
          <a:ext cx="889000" cy="70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86692</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73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120885</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807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99709</xdr:rowOff>
    </xdr:from>
    <xdr:to>
      <xdr:col>85</xdr:col>
      <xdr:colOff>177800</xdr:colOff>
      <xdr:row>38</xdr:row>
      <xdr:rowOff>29859</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6268700" y="644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122586</xdr:rowOff>
    </xdr:from>
    <xdr:ext cx="469744" cy="259045"/>
    <xdr:sp macro="" textlink="">
      <xdr:nvSpPr>
        <xdr:cNvPr id="551" name="災害復旧事業費該当値テキスト">
          <a:extLst>
            <a:ext uri="{FF2B5EF4-FFF2-40B4-BE49-F238E27FC236}">
              <a16:creationId xmlns:a16="http://schemas.microsoft.com/office/drawing/2014/main" id="{00000000-0008-0000-0600-000027020000}"/>
            </a:ext>
          </a:extLst>
        </xdr:cNvPr>
        <xdr:cNvSpPr txBox="1"/>
      </xdr:nvSpPr>
      <xdr:spPr>
        <a:xfrm>
          <a:off x="16370300" y="629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66824</xdr:rowOff>
    </xdr:from>
    <xdr:to>
      <xdr:col>81</xdr:col>
      <xdr:colOff>101600</xdr:colOff>
      <xdr:row>38</xdr:row>
      <xdr:rowOff>168424</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5430500" y="658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13501</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5246428" y="635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21985</xdr:rowOff>
    </xdr:from>
    <xdr:to>
      <xdr:col>76</xdr:col>
      <xdr:colOff>165100</xdr:colOff>
      <xdr:row>36</xdr:row>
      <xdr:rowOff>123585</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4541500" y="619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140112</xdr:rowOff>
    </xdr:from>
    <xdr:ext cx="534377"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4325111" y="596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63754</xdr:rowOff>
    </xdr:from>
    <xdr:to>
      <xdr:col>72</xdr:col>
      <xdr:colOff>38100</xdr:colOff>
      <xdr:row>34</xdr:row>
      <xdr:rowOff>165354</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3652500" y="589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10431</xdr:rowOff>
    </xdr:from>
    <xdr:ext cx="534377"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3436111" y="566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86940</xdr:rowOff>
    </xdr:from>
    <xdr:to>
      <xdr:col>67</xdr:col>
      <xdr:colOff>101600</xdr:colOff>
      <xdr:row>39</xdr:row>
      <xdr:rowOff>17090</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2763500" y="660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33617</xdr:rowOff>
    </xdr:from>
    <xdr:ext cx="469744"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579428" y="637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失業対策事業費グラフ枠">
          <a:extLst>
            <a:ext uri="{FF2B5EF4-FFF2-40B4-BE49-F238E27FC236}">
              <a16:creationId xmlns:a16="http://schemas.microsoft.com/office/drawing/2014/main" id="{00000000-0008-0000-06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6" name="失業対策事業費最小値テキスト">
          <a:extLst>
            <a:ext uri="{FF2B5EF4-FFF2-40B4-BE49-F238E27FC236}">
              <a16:creationId xmlns:a16="http://schemas.microsoft.com/office/drawing/2014/main" id="{00000000-0008-0000-0600-00004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8" name="失業対策事業費最大値テキスト">
          <a:extLst>
            <a:ext uri="{FF2B5EF4-FFF2-40B4-BE49-F238E27FC236}">
              <a16:creationId xmlns:a16="http://schemas.microsoft.com/office/drawing/2014/main" id="{00000000-0008-0000-0600-00004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1" name="失業対策事業費平均値テキスト">
          <a:extLst>
            <a:ext uri="{FF2B5EF4-FFF2-40B4-BE49-F238E27FC236}">
              <a16:creationId xmlns:a16="http://schemas.microsoft.com/office/drawing/2014/main" id="{00000000-0008-0000-0600-00004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0" name="失業対策事業費該当値テキスト">
          <a:extLst>
            <a:ext uri="{FF2B5EF4-FFF2-40B4-BE49-F238E27FC236}">
              <a16:creationId xmlns:a16="http://schemas.microsoft.com/office/drawing/2014/main" id="{00000000-0008-0000-0600-00005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130073</xdr:rowOff>
    </xdr:from>
    <xdr:to>
      <xdr:col>85</xdr:col>
      <xdr:colOff>127000</xdr:colOff>
      <xdr:row>76</xdr:row>
      <xdr:rowOff>152312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5481300" y="13160273"/>
          <a:ext cx="8382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113004</xdr:rowOff>
    </xdr:from>
    <xdr:to>
      <xdr:col>81</xdr:col>
      <xdr:colOff>50800</xdr:colOff>
      <xdr:row>76</xdr:row>
      <xdr:rowOff>130073</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4592300" y="13143204"/>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84302</xdr:rowOff>
    </xdr:from>
    <xdr:to>
      <xdr:col>76</xdr:col>
      <xdr:colOff>114300</xdr:colOff>
      <xdr:row>76</xdr:row>
      <xdr:rowOff>113004</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3703300" y="13114502"/>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45059</xdr:rowOff>
    </xdr:from>
    <xdr:to>
      <xdr:col>71</xdr:col>
      <xdr:colOff>177800</xdr:colOff>
      <xdr:row>76</xdr:row>
      <xdr:rowOff>84302</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a:off x="12814300" y="13075259"/>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157154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18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140340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1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101512</xdr:rowOff>
    </xdr:from>
    <xdr:to>
      <xdr:col>85</xdr:col>
      <xdr:colOff>177800</xdr:colOff>
      <xdr:row>77</xdr:row>
      <xdr:rowOff>31662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313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79939</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31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79273</xdr:rowOff>
    </xdr:from>
    <xdr:to>
      <xdr:col>81</xdr:col>
      <xdr:colOff>101600</xdr:colOff>
      <xdr:row>77</xdr:row>
      <xdr:rowOff>9423</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310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550</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320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62204</xdr:rowOff>
    </xdr:from>
    <xdr:to>
      <xdr:col>76</xdr:col>
      <xdr:colOff>165100</xdr:colOff>
      <xdr:row>76</xdr:row>
      <xdr:rowOff>163804</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309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154931</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31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33502</xdr:rowOff>
    </xdr:from>
    <xdr:to>
      <xdr:col>72</xdr:col>
      <xdr:colOff>38100</xdr:colOff>
      <xdr:row>76</xdr:row>
      <xdr:rowOff>135102</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306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151630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283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165709</xdr:rowOff>
    </xdr:from>
    <xdr:to>
      <xdr:col>67</xdr:col>
      <xdr:colOff>101600</xdr:colOff>
      <xdr:row>76</xdr:row>
      <xdr:rowOff>95859</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30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112386</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279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積立金グラフ枠">
          <a:extLst>
            <a:ext uri="{FF2B5EF4-FFF2-40B4-BE49-F238E27FC236}">
              <a16:creationId xmlns:a16="http://schemas.microsoft.com/office/drawing/2014/main" id="{00000000-0008-0000-06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2" name="積立金最小値テキスト">
          <a:extLst>
            <a:ext uri="{FF2B5EF4-FFF2-40B4-BE49-F238E27FC236}">
              <a16:creationId xmlns:a16="http://schemas.microsoft.com/office/drawing/2014/main" id="{00000000-0008-0000-0600-0000B4020000}"/>
            </a:ext>
          </a:extLst>
        </xdr:cNvPr>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4" name="積立金最大値テキスト">
          <a:extLst>
            <a:ext uri="{FF2B5EF4-FFF2-40B4-BE49-F238E27FC236}">
              <a16:creationId xmlns:a16="http://schemas.microsoft.com/office/drawing/2014/main" id="{00000000-0008-0000-0600-0000B6020000}"/>
            </a:ext>
          </a:extLst>
        </xdr:cNvPr>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73389</xdr:rowOff>
    </xdr:from>
    <xdr:to>
      <xdr:col>85</xdr:col>
      <xdr:colOff>127000</xdr:colOff>
      <xdr:row>97</xdr:row>
      <xdr:rowOff>154477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5481300" y="16189689"/>
          <a:ext cx="838200" cy="59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7" name="積立金平均値テキスト">
          <a:extLst>
            <a:ext uri="{FF2B5EF4-FFF2-40B4-BE49-F238E27FC236}">
              <a16:creationId xmlns:a16="http://schemas.microsoft.com/office/drawing/2014/main" id="{00000000-0008-0000-0600-0000B9020000}"/>
            </a:ext>
          </a:extLst>
        </xdr:cNvPr>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73389</xdr:rowOff>
    </xdr:from>
    <xdr:to>
      <xdr:col>81</xdr:col>
      <xdr:colOff>50800</xdr:colOff>
      <xdr:row>98</xdr:row>
      <xdr:rowOff>112023</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4592300" y="16189689"/>
          <a:ext cx="889000" cy="72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62755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86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112023</xdr:rowOff>
    </xdr:from>
    <xdr:to>
      <xdr:col>76</xdr:col>
      <xdr:colOff>114300</xdr:colOff>
      <xdr:row>98</xdr:row>
      <xdr:rowOff>167148</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3703300" y="16914123"/>
          <a:ext cx="889000" cy="5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153731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61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26250</xdr:rowOff>
    </xdr:from>
    <xdr:to>
      <xdr:col>71</xdr:col>
      <xdr:colOff>177800</xdr:colOff>
      <xdr:row>98</xdr:row>
      <xdr:rowOff>167148</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2814300" y="16828350"/>
          <a:ext cx="889000" cy="14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161748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62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149917</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95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103677</xdr:rowOff>
    </xdr:from>
    <xdr:to>
      <xdr:col>85</xdr:col>
      <xdr:colOff>177800</xdr:colOff>
      <xdr:row>98</xdr:row>
      <xdr:rowOff>33827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6268700" y="1673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82104</xdr:rowOff>
    </xdr:from>
    <xdr:ext cx="534377" cy="259045"/>
    <xdr:sp macro="" textlink="">
      <xdr:nvSpPr>
        <xdr:cNvPr id="716" name="積立金該当値テキスト">
          <a:extLst>
            <a:ext uri="{FF2B5EF4-FFF2-40B4-BE49-F238E27FC236}">
              <a16:creationId xmlns:a16="http://schemas.microsoft.com/office/drawing/2014/main" id="{00000000-0008-0000-0600-0000CC020000}"/>
            </a:ext>
          </a:extLst>
        </xdr:cNvPr>
        <xdr:cNvSpPr txBox="1"/>
      </xdr:nvSpPr>
      <xdr:spPr>
        <a:xfrm>
          <a:off x="16370300" y="1671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22589</xdr:rowOff>
    </xdr:from>
    <xdr:to>
      <xdr:col>81</xdr:col>
      <xdr:colOff>101600</xdr:colOff>
      <xdr:row>94</xdr:row>
      <xdr:rowOff>124189</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5430500" y="1613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140716</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5214111" y="1591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61223</xdr:rowOff>
    </xdr:from>
    <xdr:to>
      <xdr:col>76</xdr:col>
      <xdr:colOff>165100</xdr:colOff>
      <xdr:row>98</xdr:row>
      <xdr:rowOff>162823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4541500" y="1686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153950</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4357428" y="1695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116348</xdr:rowOff>
    </xdr:from>
    <xdr:to>
      <xdr:col>72</xdr:col>
      <xdr:colOff>38100</xdr:colOff>
      <xdr:row>99</xdr:row>
      <xdr:rowOff>46498</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3652500" y="1691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37625</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3468428" y="1701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146900</xdr:rowOff>
    </xdr:from>
    <xdr:to>
      <xdr:col>67</xdr:col>
      <xdr:colOff>101600</xdr:colOff>
      <xdr:row>98</xdr:row>
      <xdr:rowOff>77050</xdr:rowOff>
    </xdr:to>
    <xdr:sp macro="" textlink="">
      <xdr:nvSpPr>
        <xdr:cNvPr id="723" name="楕円 722">
          <a:extLst>
            <a:ext uri="{FF2B5EF4-FFF2-40B4-BE49-F238E27FC236}">
              <a16:creationId xmlns:a16="http://schemas.microsoft.com/office/drawing/2014/main" id="{00000000-0008-0000-0600-0000D3020000}"/>
            </a:ext>
          </a:extLst>
        </xdr:cNvPr>
        <xdr:cNvSpPr/>
      </xdr:nvSpPr>
      <xdr:spPr>
        <a:xfrm>
          <a:off x="12763500" y="1677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93577</xdr:rowOff>
    </xdr:from>
    <xdr:ext cx="534377"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2547111" y="1655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投資及び出資金グラフ枠">
          <a:extLst>
            <a:ext uri="{FF2B5EF4-FFF2-40B4-BE49-F238E27FC236}">
              <a16:creationId xmlns:a16="http://schemas.microsoft.com/office/drawing/2014/main" id="{00000000-0008-0000-06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9" name="投資及び出資金最小値テキスト">
          <a:extLst>
            <a:ext uri="{FF2B5EF4-FFF2-40B4-BE49-F238E27FC236}">
              <a16:creationId xmlns:a16="http://schemas.microsoft.com/office/drawing/2014/main" id="{00000000-0008-0000-0600-0000E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51" name="投資及び出資金最大値テキスト">
          <a:extLst>
            <a:ext uri="{FF2B5EF4-FFF2-40B4-BE49-F238E27FC236}">
              <a16:creationId xmlns:a16="http://schemas.microsoft.com/office/drawing/2014/main" id="{00000000-0008-0000-0600-0000EF020000}"/>
            </a:ext>
          </a:extLst>
        </xdr:cNvPr>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43993</xdr:rowOff>
    </xdr:from>
    <xdr:to>
      <xdr:col>116</xdr:col>
      <xdr:colOff>63500</xdr:colOff>
      <xdr:row>39</xdr:row>
      <xdr:rowOff>43993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1323300" y="6730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4" name="投資及び出資金平均値テキスト">
          <a:extLst>
            <a:ext uri="{FF2B5EF4-FFF2-40B4-BE49-F238E27FC236}">
              <a16:creationId xmlns:a16="http://schemas.microsoft.com/office/drawing/2014/main" id="{00000000-0008-0000-0600-0000F2020000}"/>
            </a:ext>
          </a:extLst>
        </xdr:cNvPr>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43993</xdr:rowOff>
    </xdr:from>
    <xdr:to>
      <xdr:col>111</xdr:col>
      <xdr:colOff>177800</xdr:colOff>
      <xdr:row>39</xdr:row>
      <xdr:rowOff>43993</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20434300" y="6730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15841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37364</xdr:rowOff>
    </xdr:from>
    <xdr:to>
      <xdr:col>107</xdr:col>
      <xdr:colOff>50800</xdr:colOff>
      <xdr:row>39</xdr:row>
      <xdr:rowOff>43993</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19545300" y="6723914"/>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39692</xdr:rowOff>
    </xdr:from>
    <xdr:ext cx="378565"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5017" y="638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37364</xdr:rowOff>
    </xdr:from>
    <xdr:to>
      <xdr:col>102</xdr:col>
      <xdr:colOff>114300</xdr:colOff>
      <xdr:row>39</xdr:row>
      <xdr:rowOff>37668</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flipV="1">
          <a:off x="18656300" y="6723914"/>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5" name="フローチャート: 判断 764">
          <a:extLst>
            <a:ext uri="{FF2B5EF4-FFF2-40B4-BE49-F238E27FC236}">
              <a16:creationId xmlns:a16="http://schemas.microsoft.com/office/drawing/2014/main" id="{00000000-0008-0000-0600-0000FD020000}"/>
            </a:ext>
          </a:extLst>
        </xdr:cNvPr>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164643</xdr:rowOff>
    </xdr:from>
    <xdr:to>
      <xdr:col>116</xdr:col>
      <xdr:colOff>114300</xdr:colOff>
      <xdr:row>39</xdr:row>
      <xdr:rowOff>94793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21107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79570</xdr:rowOff>
    </xdr:from>
    <xdr:ext cx="249299" cy="259045"/>
    <xdr:sp macro="" textlink="">
      <xdr:nvSpPr>
        <xdr:cNvPr id="773" name="投資及び出資金該当値テキスト">
          <a:extLst>
            <a:ext uri="{FF2B5EF4-FFF2-40B4-BE49-F238E27FC236}">
              <a16:creationId xmlns:a16="http://schemas.microsoft.com/office/drawing/2014/main" id="{00000000-0008-0000-0600-000005030000}"/>
            </a:ext>
          </a:extLst>
        </xdr:cNvPr>
        <xdr:cNvSpPr txBox="1"/>
      </xdr:nvSpPr>
      <xdr:spPr>
        <a:xfrm>
          <a:off x="22212300" y="65946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164643</xdr:rowOff>
    </xdr:from>
    <xdr:to>
      <xdr:col>112</xdr:col>
      <xdr:colOff>38100</xdr:colOff>
      <xdr:row>39</xdr:row>
      <xdr:rowOff>94793</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12725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85920</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1198650" y="6772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164643</xdr:rowOff>
    </xdr:from>
    <xdr:to>
      <xdr:col>107</xdr:col>
      <xdr:colOff>101600</xdr:colOff>
      <xdr:row>39</xdr:row>
      <xdr:rowOff>94793</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203835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85920</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0309650" y="6772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158014</xdr:rowOff>
    </xdr:from>
    <xdr:to>
      <xdr:col>102</xdr:col>
      <xdr:colOff>165100</xdr:colOff>
      <xdr:row>39</xdr:row>
      <xdr:rowOff>88164</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9494500" y="66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79291</xdr:rowOff>
    </xdr:from>
    <xdr:ext cx="313932"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9388333" y="6765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158318</xdr:rowOff>
    </xdr:from>
    <xdr:to>
      <xdr:col>98</xdr:col>
      <xdr:colOff>38100</xdr:colOff>
      <xdr:row>39</xdr:row>
      <xdr:rowOff>88468</xdr:rowOff>
    </xdr:to>
    <xdr:sp macro="" textlink="">
      <xdr:nvSpPr>
        <xdr:cNvPr id="780" name="楕円 779">
          <a:extLst>
            <a:ext uri="{FF2B5EF4-FFF2-40B4-BE49-F238E27FC236}">
              <a16:creationId xmlns:a16="http://schemas.microsoft.com/office/drawing/2014/main" id="{00000000-0008-0000-0600-00000C030000}"/>
            </a:ext>
          </a:extLst>
        </xdr:cNvPr>
        <xdr:cNvSpPr/>
      </xdr:nvSpPr>
      <xdr:spPr>
        <a:xfrm>
          <a:off x="18605500" y="667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79595</xdr:rowOff>
    </xdr:from>
    <xdr:ext cx="313932"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499333" y="67661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80721</xdr:rowOff>
    </xdr:from>
    <xdr:to>
      <xdr:col>116</xdr:col>
      <xdr:colOff>63500</xdr:colOff>
      <xdr:row>56</xdr:row>
      <xdr:rowOff>84989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21323300" y="9681921"/>
          <a:ext cx="8382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57193</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10001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65824</xdr:rowOff>
    </xdr:from>
    <xdr:to>
      <xdr:col>111</xdr:col>
      <xdr:colOff>177800</xdr:colOff>
      <xdr:row>56</xdr:row>
      <xdr:rowOff>84989</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9667024"/>
          <a:ext cx="889000" cy="1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152176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1009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65824</xdr:rowOff>
    </xdr:from>
    <xdr:to>
      <xdr:col>107</xdr:col>
      <xdr:colOff>50800</xdr:colOff>
      <xdr:row>56</xdr:row>
      <xdr:rowOff>72225</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flipV="1">
          <a:off x="19545300" y="9667024"/>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165168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101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72225</xdr:rowOff>
    </xdr:from>
    <xdr:to>
      <xdr:col>102</xdr:col>
      <xdr:colOff>114300</xdr:colOff>
      <xdr:row>56</xdr:row>
      <xdr:rowOff>72682</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flipV="1">
          <a:off x="18656300" y="967342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164978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0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168063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1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29921</xdr:rowOff>
    </xdr:from>
    <xdr:to>
      <xdr:col>116</xdr:col>
      <xdr:colOff>114300</xdr:colOff>
      <xdr:row>56</xdr:row>
      <xdr:rowOff>131521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963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52798</xdr:rowOff>
    </xdr:from>
    <xdr:ext cx="534377"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94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34189</xdr:rowOff>
    </xdr:from>
    <xdr:to>
      <xdr:col>112</xdr:col>
      <xdr:colOff>38100</xdr:colOff>
      <xdr:row>56</xdr:row>
      <xdr:rowOff>135789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963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152316</xdr:rowOff>
    </xdr:from>
    <xdr:ext cx="534377"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056111" y="941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15024</xdr:rowOff>
    </xdr:from>
    <xdr:to>
      <xdr:col>107</xdr:col>
      <xdr:colOff>101600</xdr:colOff>
      <xdr:row>56</xdr:row>
      <xdr:rowOff>116624</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961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133151</xdr:rowOff>
    </xdr:from>
    <xdr:ext cx="534377"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167111" y="939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21425</xdr:rowOff>
    </xdr:from>
    <xdr:to>
      <xdr:col>102</xdr:col>
      <xdr:colOff>165100</xdr:colOff>
      <xdr:row>56</xdr:row>
      <xdr:rowOff>123025</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962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139552</xdr:rowOff>
    </xdr:from>
    <xdr:ext cx="534377"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278111" y="93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21882</xdr:rowOff>
    </xdr:from>
    <xdr:to>
      <xdr:col>98</xdr:col>
      <xdr:colOff>38100</xdr:colOff>
      <xdr:row>56</xdr:row>
      <xdr:rowOff>123482</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962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140009</xdr:rowOff>
    </xdr:from>
    <xdr:ext cx="534377"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389111" y="939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166812</xdr:rowOff>
    </xdr:from>
    <xdr:to>
      <xdr:col>116</xdr:col>
      <xdr:colOff>62864</xdr:colOff>
      <xdr:row>78</xdr:row>
      <xdr:rowOff>158102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511212"/>
          <a:ext cx="1269" cy="1019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161929</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5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158102</xdr:rowOff>
    </xdr:from>
    <xdr:to>
      <xdr:col>116</xdr:col>
      <xdr:colOff>152400</xdr:colOff>
      <xdr:row>78</xdr:row>
      <xdr:rowOff>158102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531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113489</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228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166812</xdr:rowOff>
    </xdr:from>
    <xdr:to>
      <xdr:col>116</xdr:col>
      <xdr:colOff>152400</xdr:colOff>
      <xdr:row>72</xdr:row>
      <xdr:rowOff>166812</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51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59119</xdr:rowOff>
    </xdr:from>
    <xdr:to>
      <xdr:col>116</xdr:col>
      <xdr:colOff>63500</xdr:colOff>
      <xdr:row>75</xdr:row>
      <xdr:rowOff>60261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1323300" y="12917869"/>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50616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3080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72189</xdr:rowOff>
    </xdr:from>
    <xdr:to>
      <xdr:col>116</xdr:col>
      <xdr:colOff>114300</xdr:colOff>
      <xdr:row>77</xdr:row>
      <xdr:rowOff>2339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310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66846</xdr:rowOff>
    </xdr:from>
    <xdr:to>
      <xdr:col>111</xdr:col>
      <xdr:colOff>177800</xdr:colOff>
      <xdr:row>75</xdr:row>
      <xdr:rowOff>59119</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20434300" y="12068346"/>
          <a:ext cx="889000" cy="84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92923</xdr:rowOff>
    </xdr:from>
    <xdr:to>
      <xdr:col>112</xdr:col>
      <xdr:colOff>38100</xdr:colOff>
      <xdr:row>77</xdr:row>
      <xdr:rowOff>23073</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312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14200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21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66846</xdr:rowOff>
    </xdr:from>
    <xdr:to>
      <xdr:col>107</xdr:col>
      <xdr:colOff>50800</xdr:colOff>
      <xdr:row>71</xdr:row>
      <xdr:rowOff>70891</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068346"/>
          <a:ext cx="889000" cy="17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44780</xdr:rowOff>
    </xdr:from>
    <xdr:to>
      <xdr:col>107</xdr:col>
      <xdr:colOff>101600</xdr:colOff>
      <xdr:row>76</xdr:row>
      <xdr:rowOff>146380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30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137507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16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48009</xdr:rowOff>
    </xdr:from>
    <xdr:to>
      <xdr:col>102</xdr:col>
      <xdr:colOff>114300</xdr:colOff>
      <xdr:row>71</xdr:row>
      <xdr:rowOff>70891</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2220959"/>
          <a:ext cx="889000" cy="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21715</xdr:rowOff>
    </xdr:from>
    <xdr:to>
      <xdr:col>102</xdr:col>
      <xdr:colOff>165100</xdr:colOff>
      <xdr:row>76</xdr:row>
      <xdr:rowOff>123315</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305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114442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14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5713</xdr:rowOff>
    </xdr:from>
    <xdr:to>
      <xdr:col>98</xdr:col>
      <xdr:colOff>38100</xdr:colOff>
      <xdr:row>76</xdr:row>
      <xdr:rowOff>107313</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303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98440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12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9461</xdr:rowOff>
    </xdr:from>
    <xdr:to>
      <xdr:col>116</xdr:col>
      <xdr:colOff>114300</xdr:colOff>
      <xdr:row>75</xdr:row>
      <xdr:rowOff>111061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86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32338</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71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8319</xdr:rowOff>
    </xdr:from>
    <xdr:to>
      <xdr:col>112</xdr:col>
      <xdr:colOff>38100</xdr:colOff>
      <xdr:row>75</xdr:row>
      <xdr:rowOff>109919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6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126446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4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16046</xdr:rowOff>
    </xdr:from>
    <xdr:to>
      <xdr:col>107</xdr:col>
      <xdr:colOff>101600</xdr:colOff>
      <xdr:row>70</xdr:row>
      <xdr:rowOff>117646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01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68</xdr:row>
      <xdr:rowOff>134173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179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20091</xdr:rowOff>
    </xdr:from>
    <xdr:to>
      <xdr:col>102</xdr:col>
      <xdr:colOff>165100</xdr:colOff>
      <xdr:row>71</xdr:row>
      <xdr:rowOff>121691</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19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138218</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196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168659</xdr:rowOff>
    </xdr:from>
    <xdr:to>
      <xdr:col>98</xdr:col>
      <xdr:colOff>38100</xdr:colOff>
      <xdr:row>71</xdr:row>
      <xdr:rowOff>98809</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17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115336</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194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全体的に類団平均よりも高く推移している。</a:t>
          </a:r>
          <a:endParaRPr lang="ja-JP" altLang="ja-JP" sz="1400">
            <a:effectLst/>
          </a:endParaRPr>
        </a:p>
        <a:p>
          <a:r>
            <a:rPr kumimoji="1" lang="ja-JP" altLang="ja-JP" sz="1100">
              <a:solidFill>
                <a:schemeClr val="dk1"/>
              </a:solidFill>
              <a:effectLst/>
              <a:latin typeface="+mn-lt"/>
              <a:ea typeface="+mn-ea"/>
              <a:cs typeface="+mn-cs"/>
            </a:rPr>
            <a:t>　義務的経費について、人件費では</a:t>
          </a:r>
          <a:r>
            <a:rPr kumimoji="1" lang="ja-JP" altLang="en-US" sz="1100">
              <a:solidFill>
                <a:schemeClr val="dk1"/>
              </a:solidFill>
              <a:effectLst/>
              <a:latin typeface="+mn-lt"/>
              <a:ea typeface="+mn-ea"/>
              <a:cs typeface="+mn-cs"/>
            </a:rPr>
            <a:t>基本給の新陳代謝と退職手当負担金の減により減少したが、依然類団平均を上回る状況となっている</a:t>
          </a:r>
          <a:r>
            <a:rPr kumimoji="1" lang="ja-JP" altLang="ja-JP" sz="1100">
              <a:solidFill>
                <a:schemeClr val="dk1"/>
              </a:solidFill>
              <a:effectLst/>
              <a:latin typeface="+mn-lt"/>
              <a:ea typeface="+mn-ea"/>
              <a:cs typeface="+mn-cs"/>
            </a:rPr>
            <a:t>。扶助費では</a:t>
          </a:r>
          <a:r>
            <a:rPr kumimoji="1" lang="ja-JP" altLang="en-US" sz="1100">
              <a:solidFill>
                <a:schemeClr val="dk1"/>
              </a:solidFill>
              <a:effectLst/>
              <a:latin typeface="+mn-lt"/>
              <a:ea typeface="+mn-ea"/>
              <a:cs typeface="+mn-cs"/>
            </a:rPr>
            <a:t>コロナ対策の支給事業と生活保護関連経費の増加により、</a:t>
          </a:r>
          <a:r>
            <a:rPr kumimoji="1" lang="ja-JP" altLang="ja-JP" sz="1100">
              <a:solidFill>
                <a:schemeClr val="dk1"/>
              </a:solidFill>
              <a:effectLst/>
              <a:latin typeface="+mn-lt"/>
              <a:ea typeface="+mn-ea"/>
              <a:cs typeface="+mn-cs"/>
            </a:rPr>
            <a:t>前年度から増加している。</a:t>
          </a:r>
          <a:endParaRPr lang="ja-JP" altLang="ja-JP" sz="1400">
            <a:effectLst/>
          </a:endParaRPr>
        </a:p>
        <a:p>
          <a:r>
            <a:rPr kumimoji="1" lang="ja-JP" altLang="ja-JP" sz="1100">
              <a:solidFill>
                <a:schemeClr val="dk1"/>
              </a:solidFill>
              <a:effectLst/>
              <a:latin typeface="+mn-lt"/>
              <a:ea typeface="+mn-ea"/>
              <a:cs typeface="+mn-cs"/>
            </a:rPr>
            <a:t>　投資的経費について、普通建設事業では</a:t>
          </a:r>
          <a:r>
            <a:rPr kumimoji="1" lang="ja-JP" altLang="en-US" sz="1100">
              <a:solidFill>
                <a:schemeClr val="dk1"/>
              </a:solidFill>
              <a:effectLst/>
              <a:latin typeface="+mn-lt"/>
              <a:ea typeface="+mn-ea"/>
              <a:cs typeface="+mn-cs"/>
            </a:rPr>
            <a:t>昨年度多くの復興事業が完了したことから事業費の減が著しい。</a:t>
          </a:r>
          <a:r>
            <a:rPr kumimoji="1" lang="ja-JP" altLang="ja-JP" sz="1100">
              <a:solidFill>
                <a:schemeClr val="dk1"/>
              </a:solidFill>
              <a:effectLst/>
              <a:latin typeface="+mn-lt"/>
              <a:ea typeface="+mn-ea"/>
              <a:cs typeface="+mn-cs"/>
            </a:rPr>
            <a:t>災害復旧事業費では</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月の福島県沖地震による被害で大きく増加した。</a:t>
          </a:r>
          <a:endParaRPr lang="ja-JP" altLang="ja-JP" sz="1400">
            <a:effectLst/>
          </a:endParaRPr>
        </a:p>
        <a:p>
          <a:r>
            <a:rPr kumimoji="1" lang="ja-JP" altLang="ja-JP" sz="1100">
              <a:solidFill>
                <a:schemeClr val="dk1"/>
              </a:solidFill>
              <a:effectLst/>
              <a:latin typeface="+mn-lt"/>
              <a:ea typeface="+mn-ea"/>
              <a:cs typeface="+mn-cs"/>
            </a:rPr>
            <a:t>　繰出金</a:t>
          </a:r>
          <a:r>
            <a:rPr kumimoji="1" lang="ja-JP" altLang="en-US" sz="1100">
              <a:solidFill>
                <a:schemeClr val="dk1"/>
              </a:solidFill>
              <a:effectLst/>
              <a:latin typeface="+mn-lt"/>
              <a:ea typeface="+mn-ea"/>
              <a:cs typeface="+mn-cs"/>
            </a:rPr>
            <a:t>は、前年比では若干の減少となっているが、依然として類団平均を上回っている。</a:t>
          </a:r>
          <a:r>
            <a:rPr kumimoji="1" lang="ja-JP" altLang="ja-JP" sz="1100">
              <a:solidFill>
                <a:schemeClr val="dk1"/>
              </a:solidFill>
              <a:effectLst/>
              <a:latin typeface="+mn-lt"/>
              <a:ea typeface="+mn-ea"/>
              <a:cs typeface="+mn-cs"/>
            </a:rPr>
            <a:t>積立金では</a:t>
          </a:r>
          <a:r>
            <a:rPr kumimoji="1" lang="ja-JP" altLang="en-US" sz="1100">
              <a:solidFill>
                <a:schemeClr val="dk1"/>
              </a:solidFill>
              <a:effectLst/>
              <a:latin typeface="+mn-lt"/>
              <a:ea typeface="+mn-ea"/>
              <a:cs typeface="+mn-cs"/>
            </a:rPr>
            <a:t>、昨年度において東日本大震災復興交付金基金から</a:t>
          </a:r>
          <a:r>
            <a:rPr kumimoji="1" lang="ja-JP" altLang="ja-JP" sz="1100">
              <a:solidFill>
                <a:schemeClr val="dk1"/>
              </a:solidFill>
              <a:effectLst/>
              <a:latin typeface="+mn-lt"/>
              <a:ea typeface="+mn-ea"/>
              <a:cs typeface="+mn-cs"/>
            </a:rPr>
            <a:t>市営住宅基金へ積み替えを</a:t>
          </a:r>
          <a:r>
            <a:rPr kumimoji="1" lang="ja-JP" altLang="en-US" sz="1100">
              <a:solidFill>
                <a:schemeClr val="dk1"/>
              </a:solidFill>
              <a:effectLst/>
              <a:latin typeface="+mn-lt"/>
              <a:ea typeface="+mn-ea"/>
              <a:cs typeface="+mn-cs"/>
            </a:rPr>
            <a:t>行っており、大きく減少している。</a:t>
          </a:r>
          <a:endParaRPr lang="ja-JP" altLang="ja-JP" sz="1400">
            <a:effectLst/>
          </a:endParaRPr>
        </a:p>
        <a:p>
          <a:r>
            <a:rPr kumimoji="1" lang="ja-JP" altLang="ja-JP" sz="1100">
              <a:solidFill>
                <a:schemeClr val="dk1"/>
              </a:solidFill>
              <a:effectLst/>
              <a:latin typeface="+mn-lt"/>
              <a:ea typeface="+mn-ea"/>
              <a:cs typeface="+mn-cs"/>
            </a:rPr>
            <a:t>　今後は、高齢化による扶助費の増傾向や老朽化による施設の維持管理経費増等により、引き続き対策事業等への財政負担が懸念されることから、各性質ごとの推移を注視していく必要がある。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52,995
52,471
17.37
28,779,385
27,113,104
1,130,985
12,853,495
18,160,729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137414</xdr:rowOff>
    </xdr:from>
    <xdr:to>
      <xdr:col>24</xdr:col>
      <xdr:colOff>63500</xdr:colOff>
      <xdr:row>33</xdr:row>
      <xdr:rowOff>168961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95264"/>
          <a:ext cx="8382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130556</xdr:rowOff>
    </xdr:from>
    <xdr:to>
      <xdr:col>19</xdr:col>
      <xdr:colOff>177800</xdr:colOff>
      <xdr:row>33</xdr:row>
      <xdr:rowOff>168961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88406"/>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130556</xdr:rowOff>
    </xdr:from>
    <xdr:to>
      <xdr:col>15</xdr:col>
      <xdr:colOff>50800</xdr:colOff>
      <xdr:row>33</xdr:row>
      <xdr:rowOff>148387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88406"/>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137871</xdr:rowOff>
    </xdr:from>
    <xdr:to>
      <xdr:col>10</xdr:col>
      <xdr:colOff>114300</xdr:colOff>
      <xdr:row>33</xdr:row>
      <xdr:rowOff>148387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95721"/>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93845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87444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86614</xdr:rowOff>
    </xdr:from>
    <xdr:to>
      <xdr:col>24</xdr:col>
      <xdr:colOff>114300</xdr:colOff>
      <xdr:row>34</xdr:row>
      <xdr:rowOff>16764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4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109491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9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118161</xdr:rowOff>
    </xdr:from>
    <xdr:to>
      <xdr:col>20</xdr:col>
      <xdr:colOff>38100</xdr:colOff>
      <xdr:row>34</xdr:row>
      <xdr:rowOff>48311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7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64838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5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79756</xdr:rowOff>
    </xdr:from>
    <xdr:to>
      <xdr:col>15</xdr:col>
      <xdr:colOff>101600</xdr:colOff>
      <xdr:row>34</xdr:row>
      <xdr:rowOff>9906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26433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1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97587</xdr:rowOff>
    </xdr:from>
    <xdr:to>
      <xdr:col>10</xdr:col>
      <xdr:colOff>165100</xdr:colOff>
      <xdr:row>34</xdr:row>
      <xdr:rowOff>27737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5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44264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3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87071</xdr:rowOff>
    </xdr:from>
    <xdr:to>
      <xdr:col>6</xdr:col>
      <xdr:colOff>38100</xdr:colOff>
      <xdr:row>34</xdr:row>
      <xdr:rowOff>17221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33748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160069</xdr:rowOff>
    </xdr:from>
    <xdr:to>
      <xdr:col>24</xdr:col>
      <xdr:colOff>63500</xdr:colOff>
      <xdr:row>56</xdr:row>
      <xdr:rowOff>117430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246919"/>
          <a:ext cx="838200" cy="471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101887</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03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160069</xdr:rowOff>
    </xdr:from>
    <xdr:to>
      <xdr:col>19</xdr:col>
      <xdr:colOff>177800</xdr:colOff>
      <xdr:row>57</xdr:row>
      <xdr:rowOff>71138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246919"/>
          <a:ext cx="889000" cy="59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150875</xdr:rowOff>
    </xdr:from>
    <xdr:ext cx="599010"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497795" y="940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71138</xdr:rowOff>
    </xdr:from>
    <xdr:to>
      <xdr:col>15</xdr:col>
      <xdr:colOff>50800</xdr:colOff>
      <xdr:row>57</xdr:row>
      <xdr:rowOff>103494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843788"/>
          <a:ext cx="889000" cy="32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120687</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89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59731</xdr:rowOff>
    </xdr:from>
    <xdr:to>
      <xdr:col>10</xdr:col>
      <xdr:colOff>114300</xdr:colOff>
      <xdr:row>57</xdr:row>
      <xdr:rowOff>103494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832381"/>
          <a:ext cx="889000" cy="4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164809</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130544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90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66630</xdr:rowOff>
    </xdr:from>
    <xdr:to>
      <xdr:col>24</xdr:col>
      <xdr:colOff>114300</xdr:colOff>
      <xdr:row>56</xdr:row>
      <xdr:rowOff>168230</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66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89507</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51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109269</xdr:rowOff>
    </xdr:from>
    <xdr:to>
      <xdr:col>20</xdr:col>
      <xdr:colOff>38100</xdr:colOff>
      <xdr:row>54</xdr:row>
      <xdr:rowOff>39419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19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55946</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8971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20338</xdr:rowOff>
    </xdr:from>
    <xdr:to>
      <xdr:col>15</xdr:col>
      <xdr:colOff>101600</xdr:colOff>
      <xdr:row>57</xdr:row>
      <xdr:rowOff>121938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9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138465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56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52694</xdr:rowOff>
    </xdr:from>
    <xdr:to>
      <xdr:col>10</xdr:col>
      <xdr:colOff>165100</xdr:colOff>
      <xdr:row>57</xdr:row>
      <xdr:rowOff>154294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2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145421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1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8931</xdr:rowOff>
    </xdr:from>
    <xdr:to>
      <xdr:col>6</xdr:col>
      <xdr:colOff>38100</xdr:colOff>
      <xdr:row>57</xdr:row>
      <xdr:rowOff>110531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78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127058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55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145087</xdr:rowOff>
    </xdr:from>
    <xdr:to>
      <xdr:col>24</xdr:col>
      <xdr:colOff>62865</xdr:colOff>
      <xdr:row>77</xdr:row>
      <xdr:rowOff>63607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46587"/>
          <a:ext cx="1270" cy="1118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67434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269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63607</xdr:rowOff>
    </xdr:from>
    <xdr:to>
      <xdr:col>24</xdr:col>
      <xdr:colOff>152400</xdr:colOff>
      <xdr:row>77</xdr:row>
      <xdr:rowOff>63607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26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91764</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92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145087</xdr:rowOff>
    </xdr:from>
    <xdr:to>
      <xdr:col>24</xdr:col>
      <xdr:colOff>152400</xdr:colOff>
      <xdr:row>70</xdr:row>
      <xdr:rowOff>145087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46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74740</xdr:rowOff>
    </xdr:from>
    <xdr:to>
      <xdr:col>24</xdr:col>
      <xdr:colOff>63500</xdr:colOff>
      <xdr:row>76</xdr:row>
      <xdr:rowOff>67577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33490"/>
          <a:ext cx="838200" cy="16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33169</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7204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10292</xdr:rowOff>
    </xdr:from>
    <xdr:to>
      <xdr:col>24</xdr:col>
      <xdr:colOff>114300</xdr:colOff>
      <xdr:row>75</xdr:row>
      <xdr:rowOff>111892</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67577</xdr:rowOff>
    </xdr:from>
    <xdr:to>
      <xdr:col>19</xdr:col>
      <xdr:colOff>177800</xdr:colOff>
      <xdr:row>76</xdr:row>
      <xdr:rowOff>165570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97777"/>
          <a:ext cx="889000" cy="9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46921</xdr:rowOff>
    </xdr:from>
    <xdr:to>
      <xdr:col>20</xdr:col>
      <xdr:colOff>38100</xdr:colOff>
      <xdr:row>76</xdr:row>
      <xdr:rowOff>148521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139648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165570</xdr:rowOff>
    </xdr:from>
    <xdr:to>
      <xdr:col>15</xdr:col>
      <xdr:colOff>50800</xdr:colOff>
      <xdr:row>77</xdr:row>
      <xdr:rowOff>80012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195770"/>
          <a:ext cx="889000" cy="8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104026</xdr:rowOff>
    </xdr:from>
    <xdr:to>
      <xdr:col>15</xdr:col>
      <xdr:colOff>101600</xdr:colOff>
      <xdr:row>77</xdr:row>
      <xdr:rowOff>34176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50702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09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80012</xdr:rowOff>
    </xdr:from>
    <xdr:to>
      <xdr:col>10</xdr:col>
      <xdr:colOff>114300</xdr:colOff>
      <xdr:row>77</xdr:row>
      <xdr:rowOff>102643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281662"/>
          <a:ext cx="889000" cy="2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147665</xdr:rowOff>
    </xdr:from>
    <xdr:to>
      <xdr:col>10</xdr:col>
      <xdr:colOff>165100</xdr:colOff>
      <xdr:row>77</xdr:row>
      <xdr:rowOff>77815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94342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53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150873</xdr:rowOff>
    </xdr:from>
    <xdr:to>
      <xdr:col>6</xdr:col>
      <xdr:colOff>38100</xdr:colOff>
      <xdr:row>77</xdr:row>
      <xdr:rowOff>81023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181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97551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95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23940</xdr:rowOff>
    </xdr:from>
    <xdr:to>
      <xdr:col>24</xdr:col>
      <xdr:colOff>114300</xdr:colOff>
      <xdr:row>75</xdr:row>
      <xdr:rowOff>125540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2367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861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16777</xdr:rowOff>
    </xdr:from>
    <xdr:to>
      <xdr:col>20</xdr:col>
      <xdr:colOff>38100</xdr:colOff>
      <xdr:row>76</xdr:row>
      <xdr:rowOff>118377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4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134903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822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114770</xdr:rowOff>
    </xdr:from>
    <xdr:to>
      <xdr:col>15</xdr:col>
      <xdr:colOff>101600</xdr:colOff>
      <xdr:row>77</xdr:row>
      <xdr:rowOff>44920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4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36047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23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29212</xdr:rowOff>
    </xdr:from>
    <xdr:to>
      <xdr:col>10</xdr:col>
      <xdr:colOff>165100</xdr:colOff>
      <xdr:row>77</xdr:row>
      <xdr:rowOff>130812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3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121939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2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51843</xdr:rowOff>
    </xdr:from>
    <xdr:to>
      <xdr:col>6</xdr:col>
      <xdr:colOff>38100</xdr:colOff>
      <xdr:row>77</xdr:row>
      <xdr:rowOff>153443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5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144570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346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71589</xdr:rowOff>
    </xdr:from>
    <xdr:to>
      <xdr:col>24</xdr:col>
      <xdr:colOff>63500</xdr:colOff>
      <xdr:row>99</xdr:row>
      <xdr:rowOff>2730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873689"/>
          <a:ext cx="838200" cy="10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2730</xdr:rowOff>
    </xdr:from>
    <xdr:to>
      <xdr:col>19</xdr:col>
      <xdr:colOff>177800</xdr:colOff>
      <xdr:row>99</xdr:row>
      <xdr:rowOff>36754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976280"/>
          <a:ext cx="889000" cy="3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40188</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149061</xdr:rowOff>
    </xdr:from>
    <xdr:to>
      <xdr:col>15</xdr:col>
      <xdr:colOff>50800</xdr:colOff>
      <xdr:row>99</xdr:row>
      <xdr:rowOff>36754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951161"/>
          <a:ext cx="889000" cy="5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80915</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71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149061</xdr:rowOff>
    </xdr:from>
    <xdr:to>
      <xdr:col>10</xdr:col>
      <xdr:colOff>114300</xdr:colOff>
      <xdr:row>99</xdr:row>
      <xdr:rowOff>20841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951161"/>
          <a:ext cx="889000" cy="4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69536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704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69017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6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20789</xdr:rowOff>
    </xdr:from>
    <xdr:to>
      <xdr:col>24</xdr:col>
      <xdr:colOff>114300</xdr:colOff>
      <xdr:row>98</xdr:row>
      <xdr:rowOff>122389</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82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170666</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80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123380</xdr:rowOff>
    </xdr:from>
    <xdr:to>
      <xdr:col>20</xdr:col>
      <xdr:colOff>38100</xdr:colOff>
      <xdr:row>99</xdr:row>
      <xdr:rowOff>53530</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92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44657</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701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157404</xdr:rowOff>
    </xdr:from>
    <xdr:to>
      <xdr:col>15</xdr:col>
      <xdr:colOff>101600</xdr:colOff>
      <xdr:row>99</xdr:row>
      <xdr:rowOff>87554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95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78681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705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98261</xdr:rowOff>
    </xdr:from>
    <xdr:to>
      <xdr:col>10</xdr:col>
      <xdr:colOff>165100</xdr:colOff>
      <xdr:row>99</xdr:row>
      <xdr:rowOff>28411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9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44938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67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141491</xdr:rowOff>
    </xdr:from>
    <xdr:to>
      <xdr:col>6</xdr:col>
      <xdr:colOff>38100</xdr:colOff>
      <xdr:row>99</xdr:row>
      <xdr:rowOff>71641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94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62768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703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18923</xdr:rowOff>
    </xdr:from>
    <xdr:to>
      <xdr:col>55</xdr:col>
      <xdr:colOff>0</xdr:colOff>
      <xdr:row>36</xdr:row>
      <xdr:rowOff>23876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191123"/>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90187</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33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23876</xdr:rowOff>
    </xdr:from>
    <xdr:to>
      <xdr:col>50</xdr:col>
      <xdr:colOff>114300</xdr:colOff>
      <xdr:row>36</xdr:row>
      <xdr:rowOff>28067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19607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28067</xdr:rowOff>
    </xdr:from>
    <xdr:to>
      <xdr:col>45</xdr:col>
      <xdr:colOff>177800</xdr:colOff>
      <xdr:row>36</xdr:row>
      <xdr:rowOff>37211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20026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13970</xdr:rowOff>
    </xdr:from>
    <xdr:to>
      <xdr:col>41</xdr:col>
      <xdr:colOff>50800</xdr:colOff>
      <xdr:row>36</xdr:row>
      <xdr:rowOff>37211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186170"/>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18178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151528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139573</xdr:rowOff>
    </xdr:from>
    <xdr:to>
      <xdr:col>55</xdr:col>
      <xdr:colOff>50800</xdr:colOff>
      <xdr:row>36</xdr:row>
      <xdr:rowOff>69723</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14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162450</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99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144526</xdr:rowOff>
    </xdr:from>
    <xdr:to>
      <xdr:col>50</xdr:col>
      <xdr:colOff>165100</xdr:colOff>
      <xdr:row>36</xdr:row>
      <xdr:rowOff>74676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1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91203</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92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148717</xdr:rowOff>
    </xdr:from>
    <xdr:to>
      <xdr:col>46</xdr:col>
      <xdr:colOff>38100</xdr:colOff>
      <xdr:row>36</xdr:row>
      <xdr:rowOff>78867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14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95394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92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157861</xdr:rowOff>
    </xdr:from>
    <xdr:to>
      <xdr:col>41</xdr:col>
      <xdr:colOff>101600</xdr:colOff>
      <xdr:row>36</xdr:row>
      <xdr:rowOff>88011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104538</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93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134620</xdr:rowOff>
    </xdr:from>
    <xdr:to>
      <xdr:col>36</xdr:col>
      <xdr:colOff>165100</xdr:colOff>
      <xdr:row>36</xdr:row>
      <xdr:rowOff>64770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13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81297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99466</xdr:rowOff>
    </xdr:from>
    <xdr:to>
      <xdr:col>55</xdr:col>
      <xdr:colOff>0</xdr:colOff>
      <xdr:row>57</xdr:row>
      <xdr:rowOff>106987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9700666"/>
          <a:ext cx="838200" cy="17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91239</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863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85361</xdr:rowOff>
    </xdr:from>
    <xdr:to>
      <xdr:col>50</xdr:col>
      <xdr:colOff>114300</xdr:colOff>
      <xdr:row>56</xdr:row>
      <xdr:rowOff>99466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9686561"/>
          <a:ext cx="889000" cy="1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46593</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99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55918</xdr:rowOff>
    </xdr:from>
    <xdr:to>
      <xdr:col>45</xdr:col>
      <xdr:colOff>177800</xdr:colOff>
      <xdr:row>56</xdr:row>
      <xdr:rowOff>85361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9657118"/>
          <a:ext cx="889000" cy="2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42661</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98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10221</xdr:rowOff>
    </xdr:from>
    <xdr:to>
      <xdr:col>41</xdr:col>
      <xdr:colOff>50800</xdr:colOff>
      <xdr:row>56</xdr:row>
      <xdr:rowOff>55918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8582721"/>
          <a:ext cx="889000" cy="107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46159</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9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49656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993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56187</xdr:rowOff>
    </xdr:from>
    <xdr:to>
      <xdr:col>55</xdr:col>
      <xdr:colOff>50800</xdr:colOff>
      <xdr:row>57</xdr:row>
      <xdr:rowOff>157787</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8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79064</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68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48666</xdr:rowOff>
    </xdr:from>
    <xdr:to>
      <xdr:col>50</xdr:col>
      <xdr:colOff>165100</xdr:colOff>
      <xdr:row>56</xdr:row>
      <xdr:rowOff>150266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6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166793</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372111" y="942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34561</xdr:rowOff>
    </xdr:from>
    <xdr:to>
      <xdr:col>46</xdr:col>
      <xdr:colOff>38100</xdr:colOff>
      <xdr:row>56</xdr:row>
      <xdr:rowOff>136161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63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152688</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483111" y="941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5118</xdr:rowOff>
    </xdr:from>
    <xdr:to>
      <xdr:col>41</xdr:col>
      <xdr:colOff>101600</xdr:colOff>
      <xdr:row>56</xdr:row>
      <xdr:rowOff>106718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60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123245</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594111" y="938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49</xdr:row>
      <xdr:rowOff>130871</xdr:rowOff>
    </xdr:from>
    <xdr:to>
      <xdr:col>36</xdr:col>
      <xdr:colOff>165100</xdr:colOff>
      <xdr:row>50</xdr:row>
      <xdr:rowOff>61021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853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48</xdr:row>
      <xdr:rowOff>77548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05111" y="830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3" name="商工費最小値テキスト">
          <a:extLst>
            <a:ext uri="{FF2B5EF4-FFF2-40B4-BE49-F238E27FC236}">
              <a16:creationId xmlns:a16="http://schemas.microsoft.com/office/drawing/2014/main" id="{00000000-0008-0000-0700-000089010000}"/>
            </a:ext>
          </a:extLst>
        </xdr:cNvPr>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5" name="商工費最大値テキスト">
          <a:extLst>
            <a:ext uri="{FF2B5EF4-FFF2-40B4-BE49-F238E27FC236}">
              <a16:creationId xmlns:a16="http://schemas.microsoft.com/office/drawing/2014/main" id="{00000000-0008-0000-0700-00008B010000}"/>
            </a:ext>
          </a:extLst>
        </xdr:cNvPr>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56947</xdr:rowOff>
    </xdr:from>
    <xdr:to>
      <xdr:col>55</xdr:col>
      <xdr:colOff>0</xdr:colOff>
      <xdr:row>75</xdr:row>
      <xdr:rowOff>151290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639300" y="12744247"/>
          <a:ext cx="838200" cy="26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11617</xdr:rowOff>
    </xdr:from>
    <xdr:ext cx="469744" cy="259045"/>
    <xdr:sp macro="" textlink="">
      <xdr:nvSpPr>
        <xdr:cNvPr id="398" name="商工費平均値テキスト">
          <a:extLst>
            <a:ext uri="{FF2B5EF4-FFF2-40B4-BE49-F238E27FC236}">
              <a16:creationId xmlns:a16="http://schemas.microsoft.com/office/drawing/2014/main" id="{00000000-0008-0000-0700-00008E010000}"/>
            </a:ext>
          </a:extLst>
        </xdr:cNvPr>
        <xdr:cNvSpPr txBox="1"/>
      </xdr:nvSpPr>
      <xdr:spPr>
        <a:xfrm>
          <a:off x="10528300" y="13213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399" name="フローチャート: 判断 398">
          <a:extLst>
            <a:ext uri="{FF2B5EF4-FFF2-40B4-BE49-F238E27FC236}">
              <a16:creationId xmlns:a16="http://schemas.microsoft.com/office/drawing/2014/main" id="{00000000-0008-0000-0700-00008F010000}"/>
            </a:ext>
          </a:extLst>
        </xdr:cNvPr>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151290</xdr:rowOff>
    </xdr:from>
    <xdr:to>
      <xdr:col>50</xdr:col>
      <xdr:colOff>114300</xdr:colOff>
      <xdr:row>76</xdr:row>
      <xdr:rowOff>103605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8750300" y="13010040"/>
          <a:ext cx="889000" cy="12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77066</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9372111" y="1327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103605</xdr:rowOff>
    </xdr:from>
    <xdr:to>
      <xdr:col>45</xdr:col>
      <xdr:colOff>177800</xdr:colOff>
      <xdr:row>77</xdr:row>
      <xdr:rowOff>16210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7861300" y="13133805"/>
          <a:ext cx="889000" cy="8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20921</xdr:rowOff>
    </xdr:from>
    <xdr:ext cx="469744"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8515428" y="13394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169258</xdr:rowOff>
    </xdr:from>
    <xdr:to>
      <xdr:col>41</xdr:col>
      <xdr:colOff>50800</xdr:colOff>
      <xdr:row>77</xdr:row>
      <xdr:rowOff>16210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972300" y="13199458"/>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40695</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7626428" y="13413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41084</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6737428" y="13414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6147</xdr:rowOff>
    </xdr:from>
    <xdr:to>
      <xdr:col>55</xdr:col>
      <xdr:colOff>50800</xdr:colOff>
      <xdr:row>74</xdr:row>
      <xdr:rowOff>107747</xdr:rowOff>
    </xdr:to>
    <xdr:sp macro="" textlink="">
      <xdr:nvSpPr>
        <xdr:cNvPr id="416" name="楕円 415">
          <a:extLst>
            <a:ext uri="{FF2B5EF4-FFF2-40B4-BE49-F238E27FC236}">
              <a16:creationId xmlns:a16="http://schemas.microsoft.com/office/drawing/2014/main" id="{00000000-0008-0000-0700-0000A0010000}"/>
            </a:ext>
          </a:extLst>
        </xdr:cNvPr>
        <xdr:cNvSpPr/>
      </xdr:nvSpPr>
      <xdr:spPr>
        <a:xfrm>
          <a:off x="10426700" y="1269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29024</xdr:rowOff>
    </xdr:from>
    <xdr:ext cx="534377" cy="259045"/>
    <xdr:sp macro="" textlink="">
      <xdr:nvSpPr>
        <xdr:cNvPr id="417" name="商工費該当値テキスト">
          <a:extLst>
            <a:ext uri="{FF2B5EF4-FFF2-40B4-BE49-F238E27FC236}">
              <a16:creationId xmlns:a16="http://schemas.microsoft.com/office/drawing/2014/main" id="{00000000-0008-0000-0700-0000A1010000}"/>
            </a:ext>
          </a:extLst>
        </xdr:cNvPr>
        <xdr:cNvSpPr txBox="1"/>
      </xdr:nvSpPr>
      <xdr:spPr>
        <a:xfrm>
          <a:off x="10528300" y="1254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100490</xdr:rowOff>
    </xdr:from>
    <xdr:to>
      <xdr:col>50</xdr:col>
      <xdr:colOff>165100</xdr:colOff>
      <xdr:row>76</xdr:row>
      <xdr:rowOff>30640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9588500" y="129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47167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372111" y="12734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52805</xdr:rowOff>
    </xdr:from>
    <xdr:to>
      <xdr:col>46</xdr:col>
      <xdr:colOff>38100</xdr:colOff>
      <xdr:row>76</xdr:row>
      <xdr:rowOff>154405</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8699500" y="130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170931</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483111" y="1285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136860</xdr:rowOff>
    </xdr:from>
    <xdr:to>
      <xdr:col>41</xdr:col>
      <xdr:colOff>101600</xdr:colOff>
      <xdr:row>77</xdr:row>
      <xdr:rowOff>67010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7810500" y="131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83538</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594111" y="1294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118458</xdr:rowOff>
    </xdr:from>
    <xdr:to>
      <xdr:col>36</xdr:col>
      <xdr:colOff>165100</xdr:colOff>
      <xdr:row>77</xdr:row>
      <xdr:rowOff>48608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6921500" y="1314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65135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05111" y="1292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0" name="土木費最小値テキスト">
          <a:extLst>
            <a:ext uri="{FF2B5EF4-FFF2-40B4-BE49-F238E27FC236}">
              <a16:creationId xmlns:a16="http://schemas.microsoft.com/office/drawing/2014/main" id="{00000000-0008-0000-0700-0000C2010000}"/>
            </a:ext>
          </a:extLst>
        </xdr:cNvPr>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2" name="土木費最大値テキスト">
          <a:extLst>
            <a:ext uri="{FF2B5EF4-FFF2-40B4-BE49-F238E27FC236}">
              <a16:creationId xmlns:a16="http://schemas.microsoft.com/office/drawing/2014/main" id="{00000000-0008-0000-0700-0000C4010000}"/>
            </a:ext>
          </a:extLst>
        </xdr:cNvPr>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8102</xdr:rowOff>
    </xdr:from>
    <xdr:to>
      <xdr:col>55</xdr:col>
      <xdr:colOff>0</xdr:colOff>
      <xdr:row>94</xdr:row>
      <xdr:rowOff>107696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9639300" y="15438602"/>
          <a:ext cx="838200" cy="78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145190</xdr:rowOff>
    </xdr:from>
    <xdr:ext cx="534377" cy="259045"/>
    <xdr:sp macro="" textlink="">
      <xdr:nvSpPr>
        <xdr:cNvPr id="455" name="土木費平均値テキスト">
          <a:extLst>
            <a:ext uri="{FF2B5EF4-FFF2-40B4-BE49-F238E27FC236}">
              <a16:creationId xmlns:a16="http://schemas.microsoft.com/office/drawing/2014/main" id="{00000000-0008-0000-0700-0000C7010000}"/>
            </a:ext>
          </a:extLst>
        </xdr:cNvPr>
        <xdr:cNvSpPr txBox="1"/>
      </xdr:nvSpPr>
      <xdr:spPr>
        <a:xfrm>
          <a:off x="10528300" y="16432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8102</xdr:rowOff>
    </xdr:from>
    <xdr:to>
      <xdr:col>50</xdr:col>
      <xdr:colOff>114300</xdr:colOff>
      <xdr:row>94</xdr:row>
      <xdr:rowOff>34646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8750300" y="15438602"/>
          <a:ext cx="889000" cy="7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107611</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9372111" y="1656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34646</xdr:rowOff>
    </xdr:from>
    <xdr:to>
      <xdr:col>45</xdr:col>
      <xdr:colOff>177800</xdr:colOff>
      <xdr:row>94</xdr:row>
      <xdr:rowOff>53936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7861300" y="16150946"/>
          <a:ext cx="889000" cy="1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115625</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8483111" y="165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156248</xdr:rowOff>
    </xdr:from>
    <xdr:to>
      <xdr:col>41</xdr:col>
      <xdr:colOff>50800</xdr:colOff>
      <xdr:row>94</xdr:row>
      <xdr:rowOff>53936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972300" y="15929648"/>
          <a:ext cx="889000" cy="24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119321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594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99610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05111" y="165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56896</xdr:rowOff>
    </xdr:from>
    <xdr:to>
      <xdr:col>55</xdr:col>
      <xdr:colOff>50800</xdr:colOff>
      <xdr:row>94</xdr:row>
      <xdr:rowOff>158496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10426700" y="161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79773</xdr:rowOff>
    </xdr:from>
    <xdr:ext cx="534377" cy="259045"/>
    <xdr:sp macro="" textlink="">
      <xdr:nvSpPr>
        <xdr:cNvPr id="474" name="土木費該当値テキスト">
          <a:extLst>
            <a:ext uri="{FF2B5EF4-FFF2-40B4-BE49-F238E27FC236}">
              <a16:creationId xmlns:a16="http://schemas.microsoft.com/office/drawing/2014/main" id="{00000000-0008-0000-0700-0000DA010000}"/>
            </a:ext>
          </a:extLst>
        </xdr:cNvPr>
        <xdr:cNvSpPr txBox="1"/>
      </xdr:nvSpPr>
      <xdr:spPr>
        <a:xfrm>
          <a:off x="10528300" y="1602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89</xdr:row>
      <xdr:rowOff>128752</xdr:rowOff>
    </xdr:from>
    <xdr:to>
      <xdr:col>50</xdr:col>
      <xdr:colOff>165100</xdr:colOff>
      <xdr:row>90</xdr:row>
      <xdr:rowOff>58902</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9588500" y="1538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88</xdr:row>
      <xdr:rowOff>75429</xdr:rowOff>
    </xdr:from>
    <xdr:ext cx="59901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39795" y="1516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155296</xdr:rowOff>
    </xdr:from>
    <xdr:to>
      <xdr:col>46</xdr:col>
      <xdr:colOff>38100</xdr:colOff>
      <xdr:row>94</xdr:row>
      <xdr:rowOff>85446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8699500" y="1610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101973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587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3136</xdr:rowOff>
    </xdr:from>
    <xdr:to>
      <xdr:col>41</xdr:col>
      <xdr:colOff>101600</xdr:colOff>
      <xdr:row>94</xdr:row>
      <xdr:rowOff>104736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7810500" y="1611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121263</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58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105448</xdr:rowOff>
    </xdr:from>
    <xdr:to>
      <xdr:col>36</xdr:col>
      <xdr:colOff>165100</xdr:colOff>
      <xdr:row>93</xdr:row>
      <xdr:rowOff>35598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6921500" y="1587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52125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565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119949</xdr:rowOff>
    </xdr:from>
    <xdr:to>
      <xdr:col>85</xdr:col>
      <xdr:colOff>127000</xdr:colOff>
      <xdr:row>38</xdr:row>
      <xdr:rowOff>4689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463599"/>
          <a:ext cx="838200" cy="5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60616</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232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119949</xdr:rowOff>
    </xdr:from>
    <xdr:to>
      <xdr:col>81</xdr:col>
      <xdr:colOff>50800</xdr:colOff>
      <xdr:row>37</xdr:row>
      <xdr:rowOff>159862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463599"/>
          <a:ext cx="889000" cy="3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134195</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159862</xdr:rowOff>
    </xdr:from>
    <xdr:to>
      <xdr:col>76</xdr:col>
      <xdr:colOff>114300</xdr:colOff>
      <xdr:row>38</xdr:row>
      <xdr:rowOff>28875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3703300" y="6503512"/>
          <a:ext cx="889000" cy="4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154038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28875</xdr:rowOff>
    </xdr:from>
    <xdr:to>
      <xdr:col>71</xdr:col>
      <xdr:colOff>177800</xdr:colOff>
      <xdr:row>38</xdr:row>
      <xdr:rowOff>56627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543975"/>
          <a:ext cx="889000" cy="2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9059</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161673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125339</xdr:rowOff>
    </xdr:from>
    <xdr:to>
      <xdr:col>85</xdr:col>
      <xdr:colOff>177800</xdr:colOff>
      <xdr:row>38</xdr:row>
      <xdr:rowOff>55489</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4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103766</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44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69149</xdr:rowOff>
    </xdr:from>
    <xdr:to>
      <xdr:col>81</xdr:col>
      <xdr:colOff>101600</xdr:colOff>
      <xdr:row>37</xdr:row>
      <xdr:rowOff>170749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41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161876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0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109062</xdr:rowOff>
    </xdr:from>
    <xdr:to>
      <xdr:col>76</xdr:col>
      <xdr:colOff>165100</xdr:colOff>
      <xdr:row>38</xdr:row>
      <xdr:rowOff>39212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45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30339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545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149525</xdr:rowOff>
    </xdr:from>
    <xdr:to>
      <xdr:col>72</xdr:col>
      <xdr:colOff>38100</xdr:colOff>
      <xdr:row>38</xdr:row>
      <xdr:rowOff>79674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4931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70802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58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5827</xdr:rowOff>
    </xdr:from>
    <xdr:to>
      <xdr:col>67</xdr:col>
      <xdr:colOff>101600</xdr:colOff>
      <xdr:row>38</xdr:row>
      <xdr:rowOff>107427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52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98554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61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27866</xdr:rowOff>
    </xdr:from>
    <xdr:to>
      <xdr:col>85</xdr:col>
      <xdr:colOff>127000</xdr:colOff>
      <xdr:row>57</xdr:row>
      <xdr:rowOff>141398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800516"/>
          <a:ext cx="838200" cy="113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142181</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571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27866</xdr:rowOff>
    </xdr:from>
    <xdr:to>
      <xdr:col>81</xdr:col>
      <xdr:colOff>50800</xdr:colOff>
      <xdr:row>57</xdr:row>
      <xdr:rowOff>97475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00516"/>
          <a:ext cx="889000" cy="6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145942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97475</xdr:rowOff>
    </xdr:from>
    <xdr:to>
      <xdr:col>76</xdr:col>
      <xdr:colOff>114300</xdr:colOff>
      <xdr:row>58</xdr:row>
      <xdr:rowOff>90910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870125"/>
          <a:ext cx="889000" cy="16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75206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90910</xdr:rowOff>
    </xdr:from>
    <xdr:to>
      <xdr:col>71</xdr:col>
      <xdr:colOff>177800</xdr:colOff>
      <xdr:row>58</xdr:row>
      <xdr:rowOff>154461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35010"/>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124829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55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142153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957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90598</xdr:rowOff>
    </xdr:from>
    <xdr:to>
      <xdr:col>85</xdr:col>
      <xdr:colOff>177800</xdr:colOff>
      <xdr:row>58</xdr:row>
      <xdr:rowOff>20748</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86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69025</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4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148516</xdr:rowOff>
    </xdr:from>
    <xdr:to>
      <xdr:col>81</xdr:col>
      <xdr:colOff>101600</xdr:colOff>
      <xdr:row>57</xdr:row>
      <xdr:rowOff>78666</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74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69793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84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46675</xdr:rowOff>
    </xdr:from>
    <xdr:to>
      <xdr:col>76</xdr:col>
      <xdr:colOff>165100</xdr:colOff>
      <xdr:row>57</xdr:row>
      <xdr:rowOff>148275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81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139402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91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40110</xdr:rowOff>
    </xdr:from>
    <xdr:to>
      <xdr:col>72</xdr:col>
      <xdr:colOff>38100</xdr:colOff>
      <xdr:row>58</xdr:row>
      <xdr:rowOff>141710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8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132837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07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103661</xdr:rowOff>
    </xdr:from>
    <xdr:to>
      <xdr:col>67</xdr:col>
      <xdr:colOff>101600</xdr:colOff>
      <xdr:row>59</xdr:row>
      <xdr:rowOff>33811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4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24938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14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143749</xdr:rowOff>
    </xdr:from>
    <xdr:to>
      <xdr:col>85</xdr:col>
      <xdr:colOff>127000</xdr:colOff>
      <xdr:row>78</xdr:row>
      <xdr:rowOff>109133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3345399"/>
          <a:ext cx="838200" cy="13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162783</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535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60409</xdr:rowOff>
    </xdr:from>
    <xdr:to>
      <xdr:col>81</xdr:col>
      <xdr:colOff>50800</xdr:colOff>
      <xdr:row>78</xdr:row>
      <xdr:rowOff>109133</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090609"/>
          <a:ext cx="889000" cy="39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108280</xdr:rowOff>
    </xdr:from>
    <xdr:ext cx="378565"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2017" y="13652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88624</xdr:rowOff>
    </xdr:from>
    <xdr:to>
      <xdr:col>76</xdr:col>
      <xdr:colOff>114300</xdr:colOff>
      <xdr:row>76</xdr:row>
      <xdr:rowOff>60409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2775924"/>
          <a:ext cx="889000" cy="31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98579</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64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88624</xdr:rowOff>
    </xdr:from>
    <xdr:to>
      <xdr:col>71</xdr:col>
      <xdr:colOff>177800</xdr:colOff>
      <xdr:row>78</xdr:row>
      <xdr:rowOff>93751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2775924"/>
          <a:ext cx="889000" cy="69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86464</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63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120885</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5017" y="13665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92949</xdr:rowOff>
    </xdr:from>
    <xdr:to>
      <xdr:col>85</xdr:col>
      <xdr:colOff>177800</xdr:colOff>
      <xdr:row>78</xdr:row>
      <xdr:rowOff>23099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29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115826</xdr:rowOff>
    </xdr:from>
    <xdr:ext cx="469744"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146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58333</xdr:rowOff>
    </xdr:from>
    <xdr:to>
      <xdr:col>81</xdr:col>
      <xdr:colOff>101600</xdr:colOff>
      <xdr:row>78</xdr:row>
      <xdr:rowOff>159933</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5010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46428" y="13206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9609</xdr:rowOff>
    </xdr:from>
    <xdr:to>
      <xdr:col>76</xdr:col>
      <xdr:colOff>165100</xdr:colOff>
      <xdr:row>76</xdr:row>
      <xdr:rowOff>111209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03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127736</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281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37824</xdr:rowOff>
    </xdr:from>
    <xdr:to>
      <xdr:col>72</xdr:col>
      <xdr:colOff>38100</xdr:colOff>
      <xdr:row>74</xdr:row>
      <xdr:rowOff>139424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272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155951</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36111" y="1250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42951</xdr:rowOff>
    </xdr:from>
    <xdr:to>
      <xdr:col>67</xdr:col>
      <xdr:colOff>101600</xdr:colOff>
      <xdr:row>78</xdr:row>
      <xdr:rowOff>144551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161078</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319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130073</xdr:rowOff>
    </xdr:from>
    <xdr:to>
      <xdr:col>85</xdr:col>
      <xdr:colOff>127000</xdr:colOff>
      <xdr:row>96</xdr:row>
      <xdr:rowOff>152312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589273"/>
          <a:ext cx="8382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113004</xdr:rowOff>
    </xdr:from>
    <xdr:to>
      <xdr:col>81</xdr:col>
      <xdr:colOff>50800</xdr:colOff>
      <xdr:row>96</xdr:row>
      <xdr:rowOff>130073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572204"/>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84302</xdr:rowOff>
    </xdr:from>
    <xdr:to>
      <xdr:col>76</xdr:col>
      <xdr:colOff>114300</xdr:colOff>
      <xdr:row>96</xdr:row>
      <xdr:rowOff>113004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543502"/>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45059</xdr:rowOff>
    </xdr:from>
    <xdr:to>
      <xdr:col>71</xdr:col>
      <xdr:colOff>177800</xdr:colOff>
      <xdr:row>96</xdr:row>
      <xdr:rowOff>84302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504259"/>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157154</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61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140301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5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101512</xdr:rowOff>
    </xdr:from>
    <xdr:to>
      <xdr:col>85</xdr:col>
      <xdr:colOff>177800</xdr:colOff>
      <xdr:row>97</xdr:row>
      <xdr:rowOff>31662</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5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79939</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53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79273</xdr:rowOff>
    </xdr:from>
    <xdr:to>
      <xdr:col>81</xdr:col>
      <xdr:colOff>101600</xdr:colOff>
      <xdr:row>97</xdr:row>
      <xdr:rowOff>9423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53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550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6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62204</xdr:rowOff>
    </xdr:from>
    <xdr:to>
      <xdr:col>76</xdr:col>
      <xdr:colOff>165100</xdr:colOff>
      <xdr:row>96</xdr:row>
      <xdr:rowOff>163804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2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154931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61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33502</xdr:rowOff>
    </xdr:from>
    <xdr:to>
      <xdr:col>72</xdr:col>
      <xdr:colOff>38100</xdr:colOff>
      <xdr:row>96</xdr:row>
      <xdr:rowOff>135102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49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151629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2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165709</xdr:rowOff>
    </xdr:from>
    <xdr:to>
      <xdr:col>67</xdr:col>
      <xdr:colOff>101600</xdr:colOff>
      <xdr:row>96</xdr:row>
      <xdr:rowOff>95859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4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112386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22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136597</xdr:rowOff>
    </xdr:from>
    <xdr:to>
      <xdr:col>116</xdr:col>
      <xdr:colOff>63500</xdr:colOff>
      <xdr:row>38</xdr:row>
      <xdr:rowOff>24257</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480247"/>
          <a:ext cx="838200" cy="5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170524</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685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136597</xdr:rowOff>
    </xdr:from>
    <xdr:to>
      <xdr:col>111</xdr:col>
      <xdr:colOff>177800</xdr:colOff>
      <xdr:row>38</xdr:row>
      <xdr:rowOff>33401</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0434300" y="6480247"/>
          <a:ext cx="889000" cy="6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121211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807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33401</xdr:rowOff>
    </xdr:from>
    <xdr:to>
      <xdr:col>107</xdr:col>
      <xdr:colOff>50800</xdr:colOff>
      <xdr:row>38</xdr:row>
      <xdr:rowOff>123372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19545300" y="6548501"/>
          <a:ext cx="889000" cy="8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123334</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809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90225</xdr:rowOff>
    </xdr:from>
    <xdr:to>
      <xdr:col>102</xdr:col>
      <xdr:colOff>114300</xdr:colOff>
      <xdr:row>38</xdr:row>
      <xdr:rowOff>123372</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05325"/>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112394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798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127579</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8141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144907</xdr:rowOff>
    </xdr:from>
    <xdr:to>
      <xdr:col>116</xdr:col>
      <xdr:colOff>114300</xdr:colOff>
      <xdr:row>38</xdr:row>
      <xdr:rowOff>75057</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48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167784</xdr:rowOff>
    </xdr:from>
    <xdr:ext cx="469744"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33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85797</xdr:rowOff>
    </xdr:from>
    <xdr:to>
      <xdr:col>112</xdr:col>
      <xdr:colOff>38100</xdr:colOff>
      <xdr:row>38</xdr:row>
      <xdr:rowOff>15948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4294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32474</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088428" y="620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154051</xdr:rowOff>
    </xdr:from>
    <xdr:to>
      <xdr:col>107</xdr:col>
      <xdr:colOff>101600</xdr:colOff>
      <xdr:row>38</xdr:row>
      <xdr:rowOff>84201</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100728</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199428" y="627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72572</xdr:rowOff>
    </xdr:from>
    <xdr:to>
      <xdr:col>102</xdr:col>
      <xdr:colOff>165100</xdr:colOff>
      <xdr:row>39</xdr:row>
      <xdr:rowOff>2722</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58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19249</xdr:rowOff>
    </xdr:from>
    <xdr:ext cx="378565"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6017" y="6362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39425</xdr:rowOff>
    </xdr:from>
    <xdr:to>
      <xdr:col>98</xdr:col>
      <xdr:colOff>38100</xdr:colOff>
      <xdr:row>38</xdr:row>
      <xdr:rowOff>141025</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55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157551</xdr:rowOff>
    </xdr:from>
    <xdr:ext cx="469744"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21428" y="632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総務費では</a:t>
          </a:r>
          <a:r>
            <a:rPr kumimoji="1" lang="ja-JP" altLang="en-US" sz="1100">
              <a:solidFill>
                <a:schemeClr val="dk1"/>
              </a:solidFill>
              <a:effectLst/>
              <a:latin typeface="+mn-lt"/>
              <a:ea typeface="+mn-ea"/>
              <a:cs typeface="+mn-cs"/>
            </a:rPr>
            <a:t>、昨年度に東日本大震災復興交付金の精算･返還を行ったことや、昨年度行われた特別定額給付金給付事業が今年度は皆減となったことで大幅な減となった。</a:t>
          </a:r>
          <a:endParaRPr lang="ja-JP" altLang="ja-JP" sz="1400">
            <a:effectLst/>
          </a:endParaRPr>
        </a:p>
        <a:p>
          <a:r>
            <a:rPr kumimoji="1" lang="ja-JP" altLang="ja-JP" sz="1100">
              <a:solidFill>
                <a:schemeClr val="dk1"/>
              </a:solidFill>
              <a:effectLst/>
              <a:latin typeface="+mn-lt"/>
              <a:ea typeface="+mn-ea"/>
              <a:cs typeface="+mn-cs"/>
            </a:rPr>
            <a:t>　民生費で</a:t>
          </a:r>
          <a:r>
            <a:rPr kumimoji="1" lang="ja-JP" altLang="en-US" sz="1100">
              <a:solidFill>
                <a:schemeClr val="dk1"/>
              </a:solidFill>
              <a:effectLst/>
              <a:latin typeface="+mn-lt"/>
              <a:ea typeface="+mn-ea"/>
              <a:cs typeface="+mn-cs"/>
            </a:rPr>
            <a:t>は、子育て世帯への臨時特別給付金等や住民税非課税世帯等に対する臨時特別給付金の増、福祉サービス費や生活保護扶助費の増等により増となった。</a:t>
          </a:r>
          <a:endParaRPr lang="ja-JP" altLang="ja-JP" sz="1400">
            <a:effectLst/>
          </a:endParaRPr>
        </a:p>
        <a:p>
          <a:r>
            <a:rPr kumimoji="1" lang="ja-JP" altLang="ja-JP" sz="1100">
              <a:solidFill>
                <a:schemeClr val="dk1"/>
              </a:solidFill>
              <a:effectLst/>
              <a:latin typeface="+mn-lt"/>
              <a:ea typeface="+mn-ea"/>
              <a:cs typeface="+mn-cs"/>
            </a:rPr>
            <a:t>　商工費で</a:t>
          </a:r>
          <a:r>
            <a:rPr kumimoji="1" lang="ja-JP" altLang="en-US" sz="1100">
              <a:solidFill>
                <a:schemeClr val="dk1"/>
              </a:solidFill>
              <a:effectLst/>
              <a:latin typeface="+mn-lt"/>
              <a:ea typeface="+mn-ea"/>
              <a:cs typeface="+mn-cs"/>
            </a:rPr>
            <a:t>は、新型コロナウイルス感染症拡大防止協力金や地域経済応援給付金、しおがま時短要請外支援金の増等が総額増の主な要因となっている。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土木費では、昨年度造成した市営住宅基金の積立費が今年度は皆減となり、大幅な減となっている。</a:t>
          </a:r>
          <a:r>
            <a:rPr kumimoji="1" lang="ja-JP" altLang="ja-JP" sz="1100">
              <a:solidFill>
                <a:schemeClr val="dk1"/>
              </a:solidFill>
              <a:effectLst/>
              <a:latin typeface="+mn-lt"/>
              <a:ea typeface="+mn-ea"/>
              <a:cs typeface="+mn-cs"/>
            </a:rPr>
            <a:t>災害復旧費では</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月の福島県沖地震による災害復旧事業が大きく増となった。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今後は、最少の経費で最大の効果をあげるという原則を損なうことなく、効果的な事業への移行、限りある財源の重点配分の徹底に努めていく。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実質収支額の標準財政規模比は、東日本大震災以降、震災復興特別交付税など翌年度精算が必要な財源が黒字額として生じていることなどにより増加しているが、平成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年度以降、復旧・復興事業の進捗に伴い、翌年度精算が必要な</a:t>
          </a:r>
          <a:r>
            <a:rPr kumimoji="1" lang="ja-JP" altLang="en-US" sz="1100">
              <a:solidFill>
                <a:schemeClr val="dk1"/>
              </a:solidFill>
              <a:effectLst/>
              <a:latin typeface="+mn-lt"/>
              <a:ea typeface="+mn-ea"/>
              <a:cs typeface="+mn-cs"/>
            </a:rPr>
            <a:t>黒字額が減少したことなどにより、減少傾向となっている。令和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については、翌年度に繰り越すべき財源と財政調整基金の取崩しが減少しており、実質単年度収支が増加しているため、標準財政規模比も増加している。また、財政調整基金の繰入抑制により、当該標準財政規模比が増加し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年度で、長年にわたり抱えてきた不用債務が解消され、塩竈市立病院事業会計も黒字となり、令和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年度も引き続き全会計で黒字となっている。</a:t>
          </a:r>
          <a:endParaRPr lang="ja-JP" altLang="ja-JP" sz="1400">
            <a:effectLst/>
          </a:endParaRPr>
        </a:p>
        <a:p>
          <a:r>
            <a:rPr kumimoji="1" lang="ja-JP" altLang="ja-JP" sz="1100">
              <a:solidFill>
                <a:schemeClr val="dk1"/>
              </a:solidFill>
              <a:effectLst/>
              <a:latin typeface="+mn-lt"/>
              <a:ea typeface="+mn-ea"/>
              <a:cs typeface="+mn-cs"/>
            </a:rPr>
            <a:t>　しかし、全体的に既存施設の老朽化が進んでおり、今後は更新に関する費用の増加が見込まれる。人口減少が進む中で、使用料収入等の収益の落ち込みが見込まれており、今後は安定した経営のため、ストックマネジメント計画等に基づく効率的な改修・更新やダウンサイジング、維持管理費用の節減、使用料収入等の確保等に取り組む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81</v>
      </c>
      <c r="C2" s="179"/>
      <c r="D2" s="180"/>
    </row>
    <row r="3" spans="1:119" ht="18.75"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28779385</v>
      </c>
      <c r="BO4" s="374"/>
      <c r="BP4" s="374"/>
      <c r="BQ4" s="374"/>
      <c r="BR4" s="374"/>
      <c r="BS4" s="374"/>
      <c r="BT4" s="374"/>
      <c r="BU4" s="375"/>
      <c r="BV4" s="373">
        <v>36548795</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8.8000000000000007</v>
      </c>
      <c r="CU4" s="380"/>
      <c r="CV4" s="380"/>
      <c r="CW4" s="380"/>
      <c r="CX4" s="380"/>
      <c r="CY4" s="380"/>
      <c r="CZ4" s="380"/>
      <c r="DA4" s="381"/>
      <c r="DB4" s="379">
        <v>9</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27113104</v>
      </c>
      <c r="BO5" s="411"/>
      <c r="BP5" s="411"/>
      <c r="BQ5" s="411"/>
      <c r="BR5" s="411"/>
      <c r="BS5" s="411"/>
      <c r="BT5" s="411"/>
      <c r="BU5" s="412"/>
      <c r="BV5" s="410">
        <v>34716325</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91.6</v>
      </c>
      <c r="CU5" s="408"/>
      <c r="CV5" s="408"/>
      <c r="CW5" s="408"/>
      <c r="CX5" s="408"/>
      <c r="CY5" s="408"/>
      <c r="CZ5" s="408"/>
      <c r="DA5" s="409"/>
      <c r="DB5" s="407">
        <v>95.5</v>
      </c>
      <c r="DC5" s="408"/>
      <c r="DD5" s="408"/>
      <c r="DE5" s="408"/>
      <c r="DF5" s="408"/>
      <c r="DG5" s="408"/>
      <c r="DH5" s="408"/>
      <c r="DI5" s="409"/>
    </row>
    <row r="6" spans="1:119" ht="18.75"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102</v>
      </c>
      <c r="AV6" s="443"/>
      <c r="AW6" s="443"/>
      <c r="AX6" s="443"/>
      <c r="AY6" s="444" t="s">
        <v>103</v>
      </c>
      <c r="AZ6" s="445"/>
      <c r="BA6" s="445"/>
      <c r="BB6" s="445"/>
      <c r="BC6" s="445"/>
      <c r="BD6" s="445"/>
      <c r="BE6" s="445"/>
      <c r="BF6" s="445"/>
      <c r="BG6" s="445"/>
      <c r="BH6" s="445"/>
      <c r="BI6" s="445"/>
      <c r="BJ6" s="445"/>
      <c r="BK6" s="445"/>
      <c r="BL6" s="445"/>
      <c r="BM6" s="446"/>
      <c r="BN6" s="410">
        <v>1666281</v>
      </c>
      <c r="BO6" s="411"/>
      <c r="BP6" s="411"/>
      <c r="BQ6" s="411"/>
      <c r="BR6" s="411"/>
      <c r="BS6" s="411"/>
      <c r="BT6" s="411"/>
      <c r="BU6" s="412"/>
      <c r="BV6" s="410">
        <v>1832470</v>
      </c>
      <c r="BW6" s="411"/>
      <c r="BX6" s="411"/>
      <c r="BY6" s="411"/>
      <c r="BZ6" s="411"/>
      <c r="CA6" s="411"/>
      <c r="CB6" s="411"/>
      <c r="CC6" s="412"/>
      <c r="CD6" s="413" t="s">
        <v>104</v>
      </c>
      <c r="CE6" s="414"/>
      <c r="CF6" s="414"/>
      <c r="CG6" s="414"/>
      <c r="CH6" s="414"/>
      <c r="CI6" s="414"/>
      <c r="CJ6" s="414"/>
      <c r="CK6" s="414"/>
      <c r="CL6" s="414"/>
      <c r="CM6" s="414"/>
      <c r="CN6" s="414"/>
      <c r="CO6" s="414"/>
      <c r="CP6" s="414"/>
      <c r="CQ6" s="414"/>
      <c r="CR6" s="414"/>
      <c r="CS6" s="415"/>
      <c r="CT6" s="447">
        <v>95.4</v>
      </c>
      <c r="CU6" s="448"/>
      <c r="CV6" s="448"/>
      <c r="CW6" s="448"/>
      <c r="CX6" s="448"/>
      <c r="CY6" s="448"/>
      <c r="CZ6" s="448"/>
      <c r="DA6" s="449"/>
      <c r="DB6" s="447">
        <v>99.9</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105</v>
      </c>
      <c r="AN7" s="440"/>
      <c r="AO7" s="440"/>
      <c r="AP7" s="440"/>
      <c r="AQ7" s="440"/>
      <c r="AR7" s="440"/>
      <c r="AS7" s="440"/>
      <c r="AT7" s="441"/>
      <c r="AU7" s="442" t="s">
        <v>102</v>
      </c>
      <c r="AV7" s="443"/>
      <c r="AW7" s="443"/>
      <c r="AX7" s="443"/>
      <c r="AY7" s="444" t="s">
        <v>106</v>
      </c>
      <c r="AZ7" s="445"/>
      <c r="BA7" s="445"/>
      <c r="BB7" s="445"/>
      <c r="BC7" s="445"/>
      <c r="BD7" s="445"/>
      <c r="BE7" s="445"/>
      <c r="BF7" s="445"/>
      <c r="BG7" s="445"/>
      <c r="BH7" s="445"/>
      <c r="BI7" s="445"/>
      <c r="BJ7" s="445"/>
      <c r="BK7" s="445"/>
      <c r="BL7" s="445"/>
      <c r="BM7" s="446"/>
      <c r="BN7" s="410">
        <v>535296</v>
      </c>
      <c r="BO7" s="411"/>
      <c r="BP7" s="411"/>
      <c r="BQ7" s="411"/>
      <c r="BR7" s="411"/>
      <c r="BS7" s="411"/>
      <c r="BT7" s="411"/>
      <c r="BU7" s="412"/>
      <c r="BV7" s="410">
        <v>718966</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12853495</v>
      </c>
      <c r="CU7" s="411"/>
      <c r="CV7" s="411"/>
      <c r="CW7" s="411"/>
      <c r="CX7" s="411"/>
      <c r="CY7" s="411"/>
      <c r="CZ7" s="411"/>
      <c r="DA7" s="412"/>
      <c r="DB7" s="410">
        <v>12371721</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1130985</v>
      </c>
      <c r="BO8" s="411"/>
      <c r="BP8" s="411"/>
      <c r="BQ8" s="411"/>
      <c r="BR8" s="411"/>
      <c r="BS8" s="411"/>
      <c r="BT8" s="411"/>
      <c r="BU8" s="412"/>
      <c r="BV8" s="410">
        <v>1113504</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0.51</v>
      </c>
      <c r="CU8" s="451"/>
      <c r="CV8" s="451"/>
      <c r="CW8" s="451"/>
      <c r="CX8" s="451"/>
      <c r="CY8" s="451"/>
      <c r="CZ8" s="451"/>
      <c r="DA8" s="452"/>
      <c r="DB8" s="450">
        <v>0.52</v>
      </c>
      <c r="DC8" s="451"/>
      <c r="DD8" s="451"/>
      <c r="DE8" s="451"/>
      <c r="DF8" s="451"/>
      <c r="DG8" s="451"/>
      <c r="DH8" s="451"/>
      <c r="DI8" s="452"/>
    </row>
    <row r="9" spans="1:119" ht="18.75" customHeight="1" thickBot="1" x14ac:dyDescent="0.2">
      <c r="A9" s="178"/>
      <c r="B9" s="404" t="s">
        <v>112</v>
      </c>
      <c r="C9" s="405"/>
      <c r="D9" s="405"/>
      <c r="E9" s="405"/>
      <c r="F9" s="405"/>
      <c r="G9" s="405"/>
      <c r="H9" s="405"/>
      <c r="I9" s="405"/>
      <c r="J9" s="405"/>
      <c r="K9" s="453"/>
      <c r="L9" s="454" t="s">
        <v>113</v>
      </c>
      <c r="M9" s="455"/>
      <c r="N9" s="455"/>
      <c r="O9" s="455"/>
      <c r="P9" s="455"/>
      <c r="Q9" s="456"/>
      <c r="R9" s="457">
        <v>52203</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116</v>
      </c>
      <c r="AV9" s="443"/>
      <c r="AW9" s="443"/>
      <c r="AX9" s="443"/>
      <c r="AY9" s="444" t="s">
        <v>117</v>
      </c>
      <c r="AZ9" s="445"/>
      <c r="BA9" s="445"/>
      <c r="BB9" s="445"/>
      <c r="BC9" s="445"/>
      <c r="BD9" s="445"/>
      <c r="BE9" s="445"/>
      <c r="BF9" s="445"/>
      <c r="BG9" s="445"/>
      <c r="BH9" s="445"/>
      <c r="BI9" s="445"/>
      <c r="BJ9" s="445"/>
      <c r="BK9" s="445"/>
      <c r="BL9" s="445"/>
      <c r="BM9" s="446"/>
      <c r="BN9" s="410">
        <v>17481</v>
      </c>
      <c r="BO9" s="411"/>
      <c r="BP9" s="411"/>
      <c r="BQ9" s="411"/>
      <c r="BR9" s="411"/>
      <c r="BS9" s="411"/>
      <c r="BT9" s="411"/>
      <c r="BU9" s="412"/>
      <c r="BV9" s="410">
        <v>333911</v>
      </c>
      <c r="BW9" s="411"/>
      <c r="BX9" s="411"/>
      <c r="BY9" s="411"/>
      <c r="BZ9" s="411"/>
      <c r="CA9" s="411"/>
      <c r="CB9" s="411"/>
      <c r="CC9" s="412"/>
      <c r="CD9" s="413" t="s">
        <v>118</v>
      </c>
      <c r="CE9" s="414"/>
      <c r="CF9" s="414"/>
      <c r="CG9" s="414"/>
      <c r="CH9" s="414"/>
      <c r="CI9" s="414"/>
      <c r="CJ9" s="414"/>
      <c r="CK9" s="414"/>
      <c r="CL9" s="414"/>
      <c r="CM9" s="414"/>
      <c r="CN9" s="414"/>
      <c r="CO9" s="414"/>
      <c r="CP9" s="414"/>
      <c r="CQ9" s="414"/>
      <c r="CR9" s="414"/>
      <c r="CS9" s="415"/>
      <c r="CT9" s="407">
        <v>9</v>
      </c>
      <c r="CU9" s="408"/>
      <c r="CV9" s="408"/>
      <c r="CW9" s="408"/>
      <c r="CX9" s="408"/>
      <c r="CY9" s="408"/>
      <c r="CZ9" s="408"/>
      <c r="DA9" s="409"/>
      <c r="DB9" s="407">
        <v>9.4</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119</v>
      </c>
      <c r="M10" s="440"/>
      <c r="N10" s="440"/>
      <c r="O10" s="440"/>
      <c r="P10" s="440"/>
      <c r="Q10" s="441"/>
      <c r="R10" s="461">
        <v>54187</v>
      </c>
      <c r="S10" s="462"/>
      <c r="T10" s="462"/>
      <c r="U10" s="462"/>
      <c r="V10" s="463"/>
      <c r="W10" s="398"/>
      <c r="X10" s="399"/>
      <c r="Y10" s="399"/>
      <c r="Z10" s="399"/>
      <c r="AA10" s="399"/>
      <c r="AB10" s="399"/>
      <c r="AC10" s="399"/>
      <c r="AD10" s="399"/>
      <c r="AE10" s="399"/>
      <c r="AF10" s="399"/>
      <c r="AG10" s="399"/>
      <c r="AH10" s="399"/>
      <c r="AI10" s="399"/>
      <c r="AJ10" s="399"/>
      <c r="AK10" s="399"/>
      <c r="AL10" s="402"/>
      <c r="AM10" s="439" t="s">
        <v>120</v>
      </c>
      <c r="AN10" s="440"/>
      <c r="AO10" s="440"/>
      <c r="AP10" s="440"/>
      <c r="AQ10" s="440"/>
      <c r="AR10" s="440"/>
      <c r="AS10" s="440"/>
      <c r="AT10" s="441"/>
      <c r="AU10" s="442" t="s">
        <v>121</v>
      </c>
      <c r="AV10" s="443"/>
      <c r="AW10" s="443"/>
      <c r="AX10" s="443"/>
      <c r="AY10" s="444" t="s">
        <v>122</v>
      </c>
      <c r="AZ10" s="445"/>
      <c r="BA10" s="445"/>
      <c r="BB10" s="445"/>
      <c r="BC10" s="445"/>
      <c r="BD10" s="445"/>
      <c r="BE10" s="445"/>
      <c r="BF10" s="445"/>
      <c r="BG10" s="445"/>
      <c r="BH10" s="445"/>
      <c r="BI10" s="445"/>
      <c r="BJ10" s="445"/>
      <c r="BK10" s="445"/>
      <c r="BL10" s="445"/>
      <c r="BM10" s="446"/>
      <c r="BN10" s="410">
        <v>44419</v>
      </c>
      <c r="BO10" s="411"/>
      <c r="BP10" s="411"/>
      <c r="BQ10" s="411"/>
      <c r="BR10" s="411"/>
      <c r="BS10" s="411"/>
      <c r="BT10" s="411"/>
      <c r="BU10" s="412"/>
      <c r="BV10" s="410">
        <v>5997</v>
      </c>
      <c r="BW10" s="411"/>
      <c r="BX10" s="411"/>
      <c r="BY10" s="411"/>
      <c r="BZ10" s="411"/>
      <c r="CA10" s="411"/>
      <c r="CB10" s="411"/>
      <c r="CC10" s="412"/>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124</v>
      </c>
      <c r="M11" s="465"/>
      <c r="N11" s="465"/>
      <c r="O11" s="465"/>
      <c r="P11" s="465"/>
      <c r="Q11" s="466"/>
      <c r="R11" s="467" t="s">
        <v>125</v>
      </c>
      <c r="S11" s="468"/>
      <c r="T11" s="468"/>
      <c r="U11" s="468"/>
      <c r="V11" s="469"/>
      <c r="W11" s="398"/>
      <c r="X11" s="399"/>
      <c r="Y11" s="399"/>
      <c r="Z11" s="399"/>
      <c r="AA11" s="399"/>
      <c r="AB11" s="399"/>
      <c r="AC11" s="399"/>
      <c r="AD11" s="399"/>
      <c r="AE11" s="399"/>
      <c r="AF11" s="399"/>
      <c r="AG11" s="399"/>
      <c r="AH11" s="399"/>
      <c r="AI11" s="399"/>
      <c r="AJ11" s="399"/>
      <c r="AK11" s="399"/>
      <c r="AL11" s="402"/>
      <c r="AM11" s="439" t="s">
        <v>126</v>
      </c>
      <c r="AN11" s="440"/>
      <c r="AO11" s="440"/>
      <c r="AP11" s="440"/>
      <c r="AQ11" s="440"/>
      <c r="AR11" s="440"/>
      <c r="AS11" s="440"/>
      <c r="AT11" s="441"/>
      <c r="AU11" s="442" t="s">
        <v>127</v>
      </c>
      <c r="AV11" s="443"/>
      <c r="AW11" s="443"/>
      <c r="AX11" s="443"/>
      <c r="AY11" s="444" t="s">
        <v>128</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129</v>
      </c>
      <c r="CE11" s="414"/>
      <c r="CF11" s="414"/>
      <c r="CG11" s="414"/>
      <c r="CH11" s="414"/>
      <c r="CI11" s="414"/>
      <c r="CJ11" s="414"/>
      <c r="CK11" s="414"/>
      <c r="CL11" s="414"/>
      <c r="CM11" s="414"/>
      <c r="CN11" s="414"/>
      <c r="CO11" s="414"/>
      <c r="CP11" s="414"/>
      <c r="CQ11" s="414"/>
      <c r="CR11" s="414"/>
      <c r="CS11" s="415"/>
      <c r="CT11" s="450" t="s">
        <v>130</v>
      </c>
      <c r="CU11" s="451"/>
      <c r="CV11" s="451"/>
      <c r="CW11" s="451"/>
      <c r="CX11" s="451"/>
      <c r="CY11" s="451"/>
      <c r="CZ11" s="451"/>
      <c r="DA11" s="452"/>
      <c r="DB11" s="450" t="s">
        <v>130</v>
      </c>
      <c r="DC11" s="451"/>
      <c r="DD11" s="451"/>
      <c r="DE11" s="451"/>
      <c r="DF11" s="451"/>
      <c r="DG11" s="451"/>
      <c r="DH11" s="451"/>
      <c r="DI11" s="452"/>
    </row>
    <row r="12" spans="1:119" ht="18.75" customHeight="1" x14ac:dyDescent="0.15">
      <c r="A12" s="178"/>
      <c r="B12" s="470" t="s">
        <v>131</v>
      </c>
      <c r="C12" s="471"/>
      <c r="D12" s="471"/>
      <c r="E12" s="471"/>
      <c r="F12" s="471"/>
      <c r="G12" s="471"/>
      <c r="H12" s="471"/>
      <c r="I12" s="471"/>
      <c r="J12" s="471"/>
      <c r="K12" s="472"/>
      <c r="L12" s="479" t="s">
        <v>132</v>
      </c>
      <c r="M12" s="480"/>
      <c r="N12" s="480"/>
      <c r="O12" s="480"/>
      <c r="P12" s="480"/>
      <c r="Q12" s="481"/>
      <c r="R12" s="482">
        <v>52995</v>
      </c>
      <c r="S12" s="483"/>
      <c r="T12" s="483"/>
      <c r="U12" s="483"/>
      <c r="V12" s="484"/>
      <c r="W12" s="485" t="s">
        <v>1</v>
      </c>
      <c r="X12" s="443"/>
      <c r="Y12" s="443"/>
      <c r="Z12" s="443"/>
      <c r="AA12" s="443"/>
      <c r="AB12" s="486"/>
      <c r="AC12" s="487" t="s">
        <v>133</v>
      </c>
      <c r="AD12" s="488"/>
      <c r="AE12" s="488"/>
      <c r="AF12" s="488"/>
      <c r="AG12" s="489"/>
      <c r="AH12" s="487" t="s">
        <v>134</v>
      </c>
      <c r="AI12" s="488"/>
      <c r="AJ12" s="488"/>
      <c r="AK12" s="488"/>
      <c r="AL12" s="490"/>
      <c r="AM12" s="439" t="s">
        <v>135</v>
      </c>
      <c r="AN12" s="440"/>
      <c r="AO12" s="440"/>
      <c r="AP12" s="440"/>
      <c r="AQ12" s="440"/>
      <c r="AR12" s="440"/>
      <c r="AS12" s="440"/>
      <c r="AT12" s="441"/>
      <c r="AU12" s="442" t="s">
        <v>94</v>
      </c>
      <c r="AV12" s="443"/>
      <c r="AW12" s="443"/>
      <c r="AX12" s="443"/>
      <c r="AY12" s="444" t="s">
        <v>136</v>
      </c>
      <c r="AZ12" s="445"/>
      <c r="BA12" s="445"/>
      <c r="BB12" s="445"/>
      <c r="BC12" s="445"/>
      <c r="BD12" s="445"/>
      <c r="BE12" s="445"/>
      <c r="BF12" s="445"/>
      <c r="BG12" s="445"/>
      <c r="BH12" s="445"/>
      <c r="BI12" s="445"/>
      <c r="BJ12" s="445"/>
      <c r="BK12" s="445"/>
      <c r="BL12" s="445"/>
      <c r="BM12" s="446"/>
      <c r="BN12" s="410">
        <v>159600</v>
      </c>
      <c r="BO12" s="411"/>
      <c r="BP12" s="411"/>
      <c r="BQ12" s="411"/>
      <c r="BR12" s="411"/>
      <c r="BS12" s="411"/>
      <c r="BT12" s="411"/>
      <c r="BU12" s="412"/>
      <c r="BV12" s="410">
        <v>470333</v>
      </c>
      <c r="BW12" s="411"/>
      <c r="BX12" s="411"/>
      <c r="BY12" s="411"/>
      <c r="BZ12" s="411"/>
      <c r="CA12" s="411"/>
      <c r="CB12" s="411"/>
      <c r="CC12" s="412"/>
      <c r="CD12" s="413" t="s">
        <v>137</v>
      </c>
      <c r="CE12" s="414"/>
      <c r="CF12" s="414"/>
      <c r="CG12" s="414"/>
      <c r="CH12" s="414"/>
      <c r="CI12" s="414"/>
      <c r="CJ12" s="414"/>
      <c r="CK12" s="414"/>
      <c r="CL12" s="414"/>
      <c r="CM12" s="414"/>
      <c r="CN12" s="414"/>
      <c r="CO12" s="414"/>
      <c r="CP12" s="414"/>
      <c r="CQ12" s="414"/>
      <c r="CR12" s="414"/>
      <c r="CS12" s="415"/>
      <c r="CT12" s="450" t="s">
        <v>138</v>
      </c>
      <c r="CU12" s="451"/>
      <c r="CV12" s="451"/>
      <c r="CW12" s="451"/>
      <c r="CX12" s="451"/>
      <c r="CY12" s="451"/>
      <c r="CZ12" s="451"/>
      <c r="DA12" s="452"/>
      <c r="DB12" s="450" t="s">
        <v>138</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139</v>
      </c>
      <c r="N13" s="502"/>
      <c r="O13" s="502"/>
      <c r="P13" s="502"/>
      <c r="Q13" s="503"/>
      <c r="R13" s="494">
        <v>52471</v>
      </c>
      <c r="S13" s="495"/>
      <c r="T13" s="495"/>
      <c r="U13" s="495"/>
      <c r="V13" s="496"/>
      <c r="W13" s="426" t="s">
        <v>140</v>
      </c>
      <c r="X13" s="427"/>
      <c r="Y13" s="427"/>
      <c r="Z13" s="427"/>
      <c r="AA13" s="427"/>
      <c r="AB13" s="417"/>
      <c r="AC13" s="461">
        <v>243</v>
      </c>
      <c r="AD13" s="462"/>
      <c r="AE13" s="462"/>
      <c r="AF13" s="462"/>
      <c r="AG13" s="504"/>
      <c r="AH13" s="461">
        <v>250</v>
      </c>
      <c r="AI13" s="462"/>
      <c r="AJ13" s="462"/>
      <c r="AK13" s="462"/>
      <c r="AL13" s="463"/>
      <c r="AM13" s="439" t="s">
        <v>141</v>
      </c>
      <c r="AN13" s="440"/>
      <c r="AO13" s="440"/>
      <c r="AP13" s="440"/>
      <c r="AQ13" s="440"/>
      <c r="AR13" s="440"/>
      <c r="AS13" s="440"/>
      <c r="AT13" s="441"/>
      <c r="AU13" s="442" t="s">
        <v>142</v>
      </c>
      <c r="AV13" s="443"/>
      <c r="AW13" s="443"/>
      <c r="AX13" s="443"/>
      <c r="AY13" s="444" t="s">
        <v>143</v>
      </c>
      <c r="AZ13" s="445"/>
      <c r="BA13" s="445"/>
      <c r="BB13" s="445"/>
      <c r="BC13" s="445"/>
      <c r="BD13" s="445"/>
      <c r="BE13" s="445"/>
      <c r="BF13" s="445"/>
      <c r="BG13" s="445"/>
      <c r="BH13" s="445"/>
      <c r="BI13" s="445"/>
      <c r="BJ13" s="445"/>
      <c r="BK13" s="445"/>
      <c r="BL13" s="445"/>
      <c r="BM13" s="446"/>
      <c r="BN13" s="410">
        <v>-97700</v>
      </c>
      <c r="BO13" s="411"/>
      <c r="BP13" s="411"/>
      <c r="BQ13" s="411"/>
      <c r="BR13" s="411"/>
      <c r="BS13" s="411"/>
      <c r="BT13" s="411"/>
      <c r="BU13" s="412"/>
      <c r="BV13" s="410">
        <v>-130425</v>
      </c>
      <c r="BW13" s="411"/>
      <c r="BX13" s="411"/>
      <c r="BY13" s="411"/>
      <c r="BZ13" s="411"/>
      <c r="CA13" s="411"/>
      <c r="CB13" s="411"/>
      <c r="CC13" s="412"/>
      <c r="CD13" s="413" t="s">
        <v>144</v>
      </c>
      <c r="CE13" s="414"/>
      <c r="CF13" s="414"/>
      <c r="CG13" s="414"/>
      <c r="CH13" s="414"/>
      <c r="CI13" s="414"/>
      <c r="CJ13" s="414"/>
      <c r="CK13" s="414"/>
      <c r="CL13" s="414"/>
      <c r="CM13" s="414"/>
      <c r="CN13" s="414"/>
      <c r="CO13" s="414"/>
      <c r="CP13" s="414"/>
      <c r="CQ13" s="414"/>
      <c r="CR13" s="414"/>
      <c r="CS13" s="415"/>
      <c r="CT13" s="407">
        <v>4.5999999999999996</v>
      </c>
      <c r="CU13" s="408"/>
      <c r="CV13" s="408"/>
      <c r="CW13" s="408"/>
      <c r="CX13" s="408"/>
      <c r="CY13" s="408"/>
      <c r="CZ13" s="408"/>
      <c r="DA13" s="409"/>
      <c r="DB13" s="407">
        <v>5.3</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145</v>
      </c>
      <c r="M14" s="492"/>
      <c r="N14" s="492"/>
      <c r="O14" s="492"/>
      <c r="P14" s="492"/>
      <c r="Q14" s="493"/>
      <c r="R14" s="494">
        <v>53474</v>
      </c>
      <c r="S14" s="495"/>
      <c r="T14" s="495"/>
      <c r="U14" s="495"/>
      <c r="V14" s="496"/>
      <c r="W14" s="400"/>
      <c r="X14" s="401"/>
      <c r="Y14" s="401"/>
      <c r="Z14" s="401"/>
      <c r="AA14" s="401"/>
      <c r="AB14" s="390"/>
      <c r="AC14" s="497">
        <v>1.1000000000000001</v>
      </c>
      <c r="AD14" s="498"/>
      <c r="AE14" s="498"/>
      <c r="AF14" s="498"/>
      <c r="AG14" s="499"/>
      <c r="AH14" s="497">
        <v>1</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146</v>
      </c>
      <c r="CE14" s="506"/>
      <c r="CF14" s="506"/>
      <c r="CG14" s="506"/>
      <c r="CH14" s="506"/>
      <c r="CI14" s="506"/>
      <c r="CJ14" s="506"/>
      <c r="CK14" s="506"/>
      <c r="CL14" s="506"/>
      <c r="CM14" s="506"/>
      <c r="CN14" s="506"/>
      <c r="CO14" s="506"/>
      <c r="CP14" s="506"/>
      <c r="CQ14" s="506"/>
      <c r="CR14" s="506"/>
      <c r="CS14" s="507"/>
      <c r="CT14" s="508" t="s">
        <v>138</v>
      </c>
      <c r="CU14" s="509"/>
      <c r="CV14" s="509"/>
      <c r="CW14" s="509"/>
      <c r="CX14" s="509"/>
      <c r="CY14" s="509"/>
      <c r="CZ14" s="509"/>
      <c r="DA14" s="510"/>
      <c r="DB14" s="508" t="s">
        <v>138</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139</v>
      </c>
      <c r="N15" s="502"/>
      <c r="O15" s="502"/>
      <c r="P15" s="502"/>
      <c r="Q15" s="503"/>
      <c r="R15" s="494">
        <v>52924</v>
      </c>
      <c r="S15" s="495"/>
      <c r="T15" s="495"/>
      <c r="U15" s="495"/>
      <c r="V15" s="496"/>
      <c r="W15" s="426" t="s">
        <v>147</v>
      </c>
      <c r="X15" s="427"/>
      <c r="Y15" s="427"/>
      <c r="Z15" s="427"/>
      <c r="AA15" s="427"/>
      <c r="AB15" s="417"/>
      <c r="AC15" s="461">
        <v>5511</v>
      </c>
      <c r="AD15" s="462"/>
      <c r="AE15" s="462"/>
      <c r="AF15" s="462"/>
      <c r="AG15" s="504"/>
      <c r="AH15" s="461">
        <v>6111</v>
      </c>
      <c r="AI15" s="462"/>
      <c r="AJ15" s="462"/>
      <c r="AK15" s="462"/>
      <c r="AL15" s="463"/>
      <c r="AM15" s="439"/>
      <c r="AN15" s="440"/>
      <c r="AO15" s="440"/>
      <c r="AP15" s="440"/>
      <c r="AQ15" s="440"/>
      <c r="AR15" s="440"/>
      <c r="AS15" s="440"/>
      <c r="AT15" s="441"/>
      <c r="AU15" s="442"/>
      <c r="AV15" s="443"/>
      <c r="AW15" s="443"/>
      <c r="AX15" s="443"/>
      <c r="AY15" s="370" t="s">
        <v>148</v>
      </c>
      <c r="AZ15" s="371"/>
      <c r="BA15" s="371"/>
      <c r="BB15" s="371"/>
      <c r="BC15" s="371"/>
      <c r="BD15" s="371"/>
      <c r="BE15" s="371"/>
      <c r="BF15" s="371"/>
      <c r="BG15" s="371"/>
      <c r="BH15" s="371"/>
      <c r="BI15" s="371"/>
      <c r="BJ15" s="371"/>
      <c r="BK15" s="371"/>
      <c r="BL15" s="371"/>
      <c r="BM15" s="372"/>
      <c r="BN15" s="373">
        <v>5404349</v>
      </c>
      <c r="BO15" s="374"/>
      <c r="BP15" s="374"/>
      <c r="BQ15" s="374"/>
      <c r="BR15" s="374"/>
      <c r="BS15" s="374"/>
      <c r="BT15" s="374"/>
      <c r="BU15" s="375"/>
      <c r="BV15" s="373">
        <v>5510244</v>
      </c>
      <c r="BW15" s="374"/>
      <c r="BX15" s="374"/>
      <c r="BY15" s="374"/>
      <c r="BZ15" s="374"/>
      <c r="CA15" s="374"/>
      <c r="CB15" s="374"/>
      <c r="CC15" s="375"/>
      <c r="CD15" s="511" t="s">
        <v>149</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150</v>
      </c>
      <c r="M16" s="514"/>
      <c r="N16" s="514"/>
      <c r="O16" s="514"/>
      <c r="P16" s="514"/>
      <c r="Q16" s="515"/>
      <c r="R16" s="516" t="s">
        <v>151</v>
      </c>
      <c r="S16" s="517"/>
      <c r="T16" s="517"/>
      <c r="U16" s="517"/>
      <c r="V16" s="518"/>
      <c r="W16" s="400"/>
      <c r="X16" s="401"/>
      <c r="Y16" s="401"/>
      <c r="Z16" s="401"/>
      <c r="AA16" s="401"/>
      <c r="AB16" s="390"/>
      <c r="AC16" s="497">
        <v>24.2</v>
      </c>
      <c r="AD16" s="498"/>
      <c r="AE16" s="498"/>
      <c r="AF16" s="498"/>
      <c r="AG16" s="499"/>
      <c r="AH16" s="497">
        <v>25.2</v>
      </c>
      <c r="AI16" s="498"/>
      <c r="AJ16" s="498"/>
      <c r="AK16" s="498"/>
      <c r="AL16" s="500"/>
      <c r="AM16" s="439"/>
      <c r="AN16" s="440"/>
      <c r="AO16" s="440"/>
      <c r="AP16" s="440"/>
      <c r="AQ16" s="440"/>
      <c r="AR16" s="440"/>
      <c r="AS16" s="440"/>
      <c r="AT16" s="441"/>
      <c r="AU16" s="442"/>
      <c r="AV16" s="443"/>
      <c r="AW16" s="443"/>
      <c r="AX16" s="443"/>
      <c r="AY16" s="444" t="s">
        <v>152</v>
      </c>
      <c r="AZ16" s="445"/>
      <c r="BA16" s="445"/>
      <c r="BB16" s="445"/>
      <c r="BC16" s="445"/>
      <c r="BD16" s="445"/>
      <c r="BE16" s="445"/>
      <c r="BF16" s="445"/>
      <c r="BG16" s="445"/>
      <c r="BH16" s="445"/>
      <c r="BI16" s="445"/>
      <c r="BJ16" s="445"/>
      <c r="BK16" s="445"/>
      <c r="BL16" s="445"/>
      <c r="BM16" s="446"/>
      <c r="BN16" s="410">
        <v>10783927</v>
      </c>
      <c r="BO16" s="411"/>
      <c r="BP16" s="411"/>
      <c r="BQ16" s="411"/>
      <c r="BR16" s="411"/>
      <c r="BS16" s="411"/>
      <c r="BT16" s="411"/>
      <c r="BU16" s="412"/>
      <c r="BV16" s="410">
        <v>10317855</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153</v>
      </c>
      <c r="N17" s="522"/>
      <c r="O17" s="522"/>
      <c r="P17" s="522"/>
      <c r="Q17" s="523"/>
      <c r="R17" s="516" t="s">
        <v>151</v>
      </c>
      <c r="S17" s="517"/>
      <c r="T17" s="517"/>
      <c r="U17" s="517"/>
      <c r="V17" s="518"/>
      <c r="W17" s="426" t="s">
        <v>154</v>
      </c>
      <c r="X17" s="427"/>
      <c r="Y17" s="427"/>
      <c r="Z17" s="427"/>
      <c r="AA17" s="427"/>
      <c r="AB17" s="417"/>
      <c r="AC17" s="461">
        <v>17001</v>
      </c>
      <c r="AD17" s="462"/>
      <c r="AE17" s="462"/>
      <c r="AF17" s="462"/>
      <c r="AG17" s="504"/>
      <c r="AH17" s="461">
        <v>17883</v>
      </c>
      <c r="AI17" s="462"/>
      <c r="AJ17" s="462"/>
      <c r="AK17" s="462"/>
      <c r="AL17" s="463"/>
      <c r="AM17" s="439"/>
      <c r="AN17" s="440"/>
      <c r="AO17" s="440"/>
      <c r="AP17" s="440"/>
      <c r="AQ17" s="440"/>
      <c r="AR17" s="440"/>
      <c r="AS17" s="440"/>
      <c r="AT17" s="441"/>
      <c r="AU17" s="442"/>
      <c r="AV17" s="443"/>
      <c r="AW17" s="443"/>
      <c r="AX17" s="443"/>
      <c r="AY17" s="444" t="s">
        <v>155</v>
      </c>
      <c r="AZ17" s="445"/>
      <c r="BA17" s="445"/>
      <c r="BB17" s="445"/>
      <c r="BC17" s="445"/>
      <c r="BD17" s="445"/>
      <c r="BE17" s="445"/>
      <c r="BF17" s="445"/>
      <c r="BG17" s="445"/>
      <c r="BH17" s="445"/>
      <c r="BI17" s="445"/>
      <c r="BJ17" s="445"/>
      <c r="BK17" s="445"/>
      <c r="BL17" s="445"/>
      <c r="BM17" s="446"/>
      <c r="BN17" s="410">
        <v>6768792</v>
      </c>
      <c r="BO17" s="411"/>
      <c r="BP17" s="411"/>
      <c r="BQ17" s="411"/>
      <c r="BR17" s="411"/>
      <c r="BS17" s="411"/>
      <c r="BT17" s="411"/>
      <c r="BU17" s="412"/>
      <c r="BV17" s="410">
        <v>6919026</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156</v>
      </c>
      <c r="C18" s="453"/>
      <c r="D18" s="453"/>
      <c r="E18" s="533"/>
      <c r="F18" s="533"/>
      <c r="G18" s="533"/>
      <c r="H18" s="533"/>
      <c r="I18" s="533"/>
      <c r="J18" s="533"/>
      <c r="K18" s="533"/>
      <c r="L18" s="534">
        <v>17.37</v>
      </c>
      <c r="M18" s="534"/>
      <c r="N18" s="534"/>
      <c r="O18" s="534"/>
      <c r="P18" s="534"/>
      <c r="Q18" s="534"/>
      <c r="R18" s="535"/>
      <c r="S18" s="535"/>
      <c r="T18" s="535"/>
      <c r="U18" s="535"/>
      <c r="V18" s="536"/>
      <c r="W18" s="428"/>
      <c r="X18" s="429"/>
      <c r="Y18" s="429"/>
      <c r="Z18" s="429"/>
      <c r="AA18" s="429"/>
      <c r="AB18" s="420"/>
      <c r="AC18" s="537">
        <v>74.7</v>
      </c>
      <c r="AD18" s="538"/>
      <c r="AE18" s="538"/>
      <c r="AF18" s="538"/>
      <c r="AG18" s="539"/>
      <c r="AH18" s="537">
        <v>73.8</v>
      </c>
      <c r="AI18" s="538"/>
      <c r="AJ18" s="538"/>
      <c r="AK18" s="538"/>
      <c r="AL18" s="540"/>
      <c r="AM18" s="439"/>
      <c r="AN18" s="440"/>
      <c r="AO18" s="440"/>
      <c r="AP18" s="440"/>
      <c r="AQ18" s="440"/>
      <c r="AR18" s="440"/>
      <c r="AS18" s="440"/>
      <c r="AT18" s="441"/>
      <c r="AU18" s="442"/>
      <c r="AV18" s="443"/>
      <c r="AW18" s="443"/>
      <c r="AX18" s="443"/>
      <c r="AY18" s="444" t="s">
        <v>157</v>
      </c>
      <c r="AZ18" s="445"/>
      <c r="BA18" s="445"/>
      <c r="BB18" s="445"/>
      <c r="BC18" s="445"/>
      <c r="BD18" s="445"/>
      <c r="BE18" s="445"/>
      <c r="BF18" s="445"/>
      <c r="BG18" s="445"/>
      <c r="BH18" s="445"/>
      <c r="BI18" s="445"/>
      <c r="BJ18" s="445"/>
      <c r="BK18" s="445"/>
      <c r="BL18" s="445"/>
      <c r="BM18" s="446"/>
      <c r="BN18" s="410">
        <v>11885755</v>
      </c>
      <c r="BO18" s="411"/>
      <c r="BP18" s="411"/>
      <c r="BQ18" s="411"/>
      <c r="BR18" s="411"/>
      <c r="BS18" s="411"/>
      <c r="BT18" s="411"/>
      <c r="BU18" s="412"/>
      <c r="BV18" s="410">
        <v>11777132</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158</v>
      </c>
      <c r="C19" s="453"/>
      <c r="D19" s="453"/>
      <c r="E19" s="533"/>
      <c r="F19" s="533"/>
      <c r="G19" s="533"/>
      <c r="H19" s="533"/>
      <c r="I19" s="533"/>
      <c r="J19" s="533"/>
      <c r="K19" s="533"/>
      <c r="L19" s="541">
        <v>3005</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159</v>
      </c>
      <c r="AZ19" s="445"/>
      <c r="BA19" s="445"/>
      <c r="BB19" s="445"/>
      <c r="BC19" s="445"/>
      <c r="BD19" s="445"/>
      <c r="BE19" s="445"/>
      <c r="BF19" s="445"/>
      <c r="BG19" s="445"/>
      <c r="BH19" s="445"/>
      <c r="BI19" s="445"/>
      <c r="BJ19" s="445"/>
      <c r="BK19" s="445"/>
      <c r="BL19" s="445"/>
      <c r="BM19" s="446"/>
      <c r="BN19" s="410">
        <v>16811451</v>
      </c>
      <c r="BO19" s="411"/>
      <c r="BP19" s="411"/>
      <c r="BQ19" s="411"/>
      <c r="BR19" s="411"/>
      <c r="BS19" s="411"/>
      <c r="BT19" s="411"/>
      <c r="BU19" s="412"/>
      <c r="BV19" s="410">
        <v>16892704</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160</v>
      </c>
      <c r="C20" s="453"/>
      <c r="D20" s="453"/>
      <c r="E20" s="533"/>
      <c r="F20" s="533"/>
      <c r="G20" s="533"/>
      <c r="H20" s="533"/>
      <c r="I20" s="533"/>
      <c r="J20" s="533"/>
      <c r="K20" s="533"/>
      <c r="L20" s="541">
        <v>21193</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161</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162</v>
      </c>
      <c r="C22" s="554"/>
      <c r="D22" s="555"/>
      <c r="E22" s="422" t="s">
        <v>1</v>
      </c>
      <c r="F22" s="427"/>
      <c r="G22" s="427"/>
      <c r="H22" s="427"/>
      <c r="I22" s="427"/>
      <c r="J22" s="427"/>
      <c r="K22" s="417"/>
      <c r="L22" s="422" t="s">
        <v>163</v>
      </c>
      <c r="M22" s="427"/>
      <c r="N22" s="427"/>
      <c r="O22" s="427"/>
      <c r="P22" s="417"/>
      <c r="Q22" s="585" t="s">
        <v>164</v>
      </c>
      <c r="R22" s="586"/>
      <c r="S22" s="586"/>
      <c r="T22" s="586"/>
      <c r="U22" s="586"/>
      <c r="V22" s="587"/>
      <c r="W22" s="553" t="s">
        <v>165</v>
      </c>
      <c r="X22" s="554"/>
      <c r="Y22" s="555"/>
      <c r="Z22" s="422" t="s">
        <v>1</v>
      </c>
      <c r="AA22" s="427"/>
      <c r="AB22" s="427"/>
      <c r="AC22" s="427"/>
      <c r="AD22" s="427"/>
      <c r="AE22" s="427"/>
      <c r="AF22" s="427"/>
      <c r="AG22" s="417"/>
      <c r="AH22" s="591" t="s">
        <v>166</v>
      </c>
      <c r="AI22" s="427"/>
      <c r="AJ22" s="427"/>
      <c r="AK22" s="427"/>
      <c r="AL22" s="417"/>
      <c r="AM22" s="591" t="s">
        <v>167</v>
      </c>
      <c r="AN22" s="592"/>
      <c r="AO22" s="592"/>
      <c r="AP22" s="592"/>
      <c r="AQ22" s="592"/>
      <c r="AR22" s="593"/>
      <c r="AS22" s="585" t="s">
        <v>164</v>
      </c>
      <c r="AT22" s="586"/>
      <c r="AU22" s="586"/>
      <c r="AV22" s="586"/>
      <c r="AW22" s="586"/>
      <c r="AX22" s="597"/>
      <c r="AY22" s="370" t="s">
        <v>168</v>
      </c>
      <c r="AZ22" s="371"/>
      <c r="BA22" s="371"/>
      <c r="BB22" s="371"/>
      <c r="BC22" s="371"/>
      <c r="BD22" s="371"/>
      <c r="BE22" s="371"/>
      <c r="BF22" s="371"/>
      <c r="BG22" s="371"/>
      <c r="BH22" s="371"/>
      <c r="BI22" s="371"/>
      <c r="BJ22" s="371"/>
      <c r="BK22" s="371"/>
      <c r="BL22" s="371"/>
      <c r="BM22" s="372"/>
      <c r="BN22" s="373">
        <v>18160729</v>
      </c>
      <c r="BO22" s="374"/>
      <c r="BP22" s="374"/>
      <c r="BQ22" s="374"/>
      <c r="BR22" s="374"/>
      <c r="BS22" s="374"/>
      <c r="BT22" s="374"/>
      <c r="BU22" s="375"/>
      <c r="BV22" s="373">
        <v>18394183</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169</v>
      </c>
      <c r="AZ23" s="445"/>
      <c r="BA23" s="445"/>
      <c r="BB23" s="445"/>
      <c r="BC23" s="445"/>
      <c r="BD23" s="445"/>
      <c r="BE23" s="445"/>
      <c r="BF23" s="445"/>
      <c r="BG23" s="445"/>
      <c r="BH23" s="445"/>
      <c r="BI23" s="445"/>
      <c r="BJ23" s="445"/>
      <c r="BK23" s="445"/>
      <c r="BL23" s="445"/>
      <c r="BM23" s="446"/>
      <c r="BN23" s="410">
        <v>12677089</v>
      </c>
      <c r="BO23" s="411"/>
      <c r="BP23" s="411"/>
      <c r="BQ23" s="411"/>
      <c r="BR23" s="411"/>
      <c r="BS23" s="411"/>
      <c r="BT23" s="411"/>
      <c r="BU23" s="412"/>
      <c r="BV23" s="410">
        <v>12752196</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170</v>
      </c>
      <c r="F24" s="440"/>
      <c r="G24" s="440"/>
      <c r="H24" s="440"/>
      <c r="I24" s="440"/>
      <c r="J24" s="440"/>
      <c r="K24" s="441"/>
      <c r="L24" s="461">
        <v>1</v>
      </c>
      <c r="M24" s="462"/>
      <c r="N24" s="462"/>
      <c r="O24" s="462"/>
      <c r="P24" s="504"/>
      <c r="Q24" s="461">
        <v>9890</v>
      </c>
      <c r="R24" s="462"/>
      <c r="S24" s="462"/>
      <c r="T24" s="462"/>
      <c r="U24" s="462"/>
      <c r="V24" s="504"/>
      <c r="W24" s="556"/>
      <c r="X24" s="557"/>
      <c r="Y24" s="558"/>
      <c r="Z24" s="460" t="s">
        <v>171</v>
      </c>
      <c r="AA24" s="440"/>
      <c r="AB24" s="440"/>
      <c r="AC24" s="440"/>
      <c r="AD24" s="440"/>
      <c r="AE24" s="440"/>
      <c r="AF24" s="440"/>
      <c r="AG24" s="441"/>
      <c r="AH24" s="461">
        <v>366</v>
      </c>
      <c r="AI24" s="462"/>
      <c r="AJ24" s="462"/>
      <c r="AK24" s="462"/>
      <c r="AL24" s="504"/>
      <c r="AM24" s="461">
        <v>1103490</v>
      </c>
      <c r="AN24" s="462"/>
      <c r="AO24" s="462"/>
      <c r="AP24" s="462"/>
      <c r="AQ24" s="462"/>
      <c r="AR24" s="504"/>
      <c r="AS24" s="461">
        <v>3015</v>
      </c>
      <c r="AT24" s="462"/>
      <c r="AU24" s="462"/>
      <c r="AV24" s="462"/>
      <c r="AW24" s="462"/>
      <c r="AX24" s="463"/>
      <c r="AY24" s="526" t="s">
        <v>172</v>
      </c>
      <c r="AZ24" s="527"/>
      <c r="BA24" s="527"/>
      <c r="BB24" s="527"/>
      <c r="BC24" s="527"/>
      <c r="BD24" s="527"/>
      <c r="BE24" s="527"/>
      <c r="BF24" s="527"/>
      <c r="BG24" s="527"/>
      <c r="BH24" s="527"/>
      <c r="BI24" s="527"/>
      <c r="BJ24" s="527"/>
      <c r="BK24" s="527"/>
      <c r="BL24" s="527"/>
      <c r="BM24" s="528"/>
      <c r="BN24" s="410">
        <v>9459292</v>
      </c>
      <c r="BO24" s="411"/>
      <c r="BP24" s="411"/>
      <c r="BQ24" s="411"/>
      <c r="BR24" s="411"/>
      <c r="BS24" s="411"/>
      <c r="BT24" s="411"/>
      <c r="BU24" s="412"/>
      <c r="BV24" s="410">
        <v>9470413</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173</v>
      </c>
      <c r="F25" s="440"/>
      <c r="G25" s="440"/>
      <c r="H25" s="440"/>
      <c r="I25" s="440"/>
      <c r="J25" s="440"/>
      <c r="K25" s="441"/>
      <c r="L25" s="461">
        <v>1</v>
      </c>
      <c r="M25" s="462"/>
      <c r="N25" s="462"/>
      <c r="O25" s="462"/>
      <c r="P25" s="504"/>
      <c r="Q25" s="461">
        <v>8050</v>
      </c>
      <c r="R25" s="462"/>
      <c r="S25" s="462"/>
      <c r="T25" s="462"/>
      <c r="U25" s="462"/>
      <c r="V25" s="504"/>
      <c r="W25" s="556"/>
      <c r="X25" s="557"/>
      <c r="Y25" s="558"/>
      <c r="Z25" s="460" t="s">
        <v>174</v>
      </c>
      <c r="AA25" s="440"/>
      <c r="AB25" s="440"/>
      <c r="AC25" s="440"/>
      <c r="AD25" s="440"/>
      <c r="AE25" s="440"/>
      <c r="AF25" s="440"/>
      <c r="AG25" s="441"/>
      <c r="AH25" s="461" t="s">
        <v>138</v>
      </c>
      <c r="AI25" s="462"/>
      <c r="AJ25" s="462"/>
      <c r="AK25" s="462"/>
      <c r="AL25" s="504"/>
      <c r="AM25" s="461" t="s">
        <v>138</v>
      </c>
      <c r="AN25" s="462"/>
      <c r="AO25" s="462"/>
      <c r="AP25" s="462"/>
      <c r="AQ25" s="462"/>
      <c r="AR25" s="504"/>
      <c r="AS25" s="461" t="s">
        <v>138</v>
      </c>
      <c r="AT25" s="462"/>
      <c r="AU25" s="462"/>
      <c r="AV25" s="462"/>
      <c r="AW25" s="462"/>
      <c r="AX25" s="463"/>
      <c r="AY25" s="370" t="s">
        <v>175</v>
      </c>
      <c r="AZ25" s="371"/>
      <c r="BA25" s="371"/>
      <c r="BB25" s="371"/>
      <c r="BC25" s="371"/>
      <c r="BD25" s="371"/>
      <c r="BE25" s="371"/>
      <c r="BF25" s="371"/>
      <c r="BG25" s="371"/>
      <c r="BH25" s="371"/>
      <c r="BI25" s="371"/>
      <c r="BJ25" s="371"/>
      <c r="BK25" s="371"/>
      <c r="BL25" s="371"/>
      <c r="BM25" s="372"/>
      <c r="BN25" s="373">
        <v>3538950</v>
      </c>
      <c r="BO25" s="374"/>
      <c r="BP25" s="374"/>
      <c r="BQ25" s="374"/>
      <c r="BR25" s="374"/>
      <c r="BS25" s="374"/>
      <c r="BT25" s="374"/>
      <c r="BU25" s="375"/>
      <c r="BV25" s="373">
        <v>4885876</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176</v>
      </c>
      <c r="F26" s="440"/>
      <c r="G26" s="440"/>
      <c r="H26" s="440"/>
      <c r="I26" s="440"/>
      <c r="J26" s="440"/>
      <c r="K26" s="441"/>
      <c r="L26" s="461">
        <v>1</v>
      </c>
      <c r="M26" s="462"/>
      <c r="N26" s="462"/>
      <c r="O26" s="462"/>
      <c r="P26" s="504"/>
      <c r="Q26" s="461">
        <v>6820</v>
      </c>
      <c r="R26" s="462"/>
      <c r="S26" s="462"/>
      <c r="T26" s="462"/>
      <c r="U26" s="462"/>
      <c r="V26" s="504"/>
      <c r="W26" s="556"/>
      <c r="X26" s="557"/>
      <c r="Y26" s="558"/>
      <c r="Z26" s="460" t="s">
        <v>177</v>
      </c>
      <c r="AA26" s="562"/>
      <c r="AB26" s="562"/>
      <c r="AC26" s="562"/>
      <c r="AD26" s="562"/>
      <c r="AE26" s="562"/>
      <c r="AF26" s="562"/>
      <c r="AG26" s="563"/>
      <c r="AH26" s="461">
        <v>42</v>
      </c>
      <c r="AI26" s="462"/>
      <c r="AJ26" s="462"/>
      <c r="AK26" s="462"/>
      <c r="AL26" s="504"/>
      <c r="AM26" s="461">
        <v>133560</v>
      </c>
      <c r="AN26" s="462"/>
      <c r="AO26" s="462"/>
      <c r="AP26" s="462"/>
      <c r="AQ26" s="462"/>
      <c r="AR26" s="504"/>
      <c r="AS26" s="461">
        <v>3180</v>
      </c>
      <c r="AT26" s="462"/>
      <c r="AU26" s="462"/>
      <c r="AV26" s="462"/>
      <c r="AW26" s="462"/>
      <c r="AX26" s="463"/>
      <c r="AY26" s="413" t="s">
        <v>178</v>
      </c>
      <c r="AZ26" s="414"/>
      <c r="BA26" s="414"/>
      <c r="BB26" s="414"/>
      <c r="BC26" s="414"/>
      <c r="BD26" s="414"/>
      <c r="BE26" s="414"/>
      <c r="BF26" s="414"/>
      <c r="BG26" s="414"/>
      <c r="BH26" s="414"/>
      <c r="BI26" s="414"/>
      <c r="BJ26" s="414"/>
      <c r="BK26" s="414"/>
      <c r="BL26" s="414"/>
      <c r="BM26" s="415"/>
      <c r="BN26" s="410" t="s">
        <v>138</v>
      </c>
      <c r="BO26" s="411"/>
      <c r="BP26" s="411"/>
      <c r="BQ26" s="411"/>
      <c r="BR26" s="411"/>
      <c r="BS26" s="411"/>
      <c r="BT26" s="411"/>
      <c r="BU26" s="412"/>
      <c r="BV26" s="410" t="s">
        <v>138</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179</v>
      </c>
      <c r="F27" s="440"/>
      <c r="G27" s="440"/>
      <c r="H27" s="440"/>
      <c r="I27" s="440"/>
      <c r="J27" s="440"/>
      <c r="K27" s="441"/>
      <c r="L27" s="461">
        <v>1</v>
      </c>
      <c r="M27" s="462"/>
      <c r="N27" s="462"/>
      <c r="O27" s="462"/>
      <c r="P27" s="504"/>
      <c r="Q27" s="461">
        <v>4980</v>
      </c>
      <c r="R27" s="462"/>
      <c r="S27" s="462"/>
      <c r="T27" s="462"/>
      <c r="U27" s="462"/>
      <c r="V27" s="504"/>
      <c r="W27" s="556"/>
      <c r="X27" s="557"/>
      <c r="Y27" s="558"/>
      <c r="Z27" s="460" t="s">
        <v>180</v>
      </c>
      <c r="AA27" s="440"/>
      <c r="AB27" s="440"/>
      <c r="AC27" s="440"/>
      <c r="AD27" s="440"/>
      <c r="AE27" s="440"/>
      <c r="AF27" s="440"/>
      <c r="AG27" s="441"/>
      <c r="AH27" s="461" t="s">
        <v>181</v>
      </c>
      <c r="AI27" s="462"/>
      <c r="AJ27" s="462"/>
      <c r="AK27" s="462"/>
      <c r="AL27" s="504"/>
      <c r="AM27" s="461" t="s">
        <v>138</v>
      </c>
      <c r="AN27" s="462"/>
      <c r="AO27" s="462"/>
      <c r="AP27" s="462"/>
      <c r="AQ27" s="462"/>
      <c r="AR27" s="504"/>
      <c r="AS27" s="461" t="s">
        <v>138</v>
      </c>
      <c r="AT27" s="462"/>
      <c r="AU27" s="462"/>
      <c r="AV27" s="462"/>
      <c r="AW27" s="462"/>
      <c r="AX27" s="463"/>
      <c r="AY27" s="505" t="s">
        <v>182</v>
      </c>
      <c r="AZ27" s="506"/>
      <c r="BA27" s="506"/>
      <c r="BB27" s="506"/>
      <c r="BC27" s="506"/>
      <c r="BD27" s="506"/>
      <c r="BE27" s="506"/>
      <c r="BF27" s="506"/>
      <c r="BG27" s="506"/>
      <c r="BH27" s="506"/>
      <c r="BI27" s="506"/>
      <c r="BJ27" s="506"/>
      <c r="BK27" s="506"/>
      <c r="BL27" s="506"/>
      <c r="BM27" s="507"/>
      <c r="BN27" s="529" t="s">
        <v>138</v>
      </c>
      <c r="BO27" s="530"/>
      <c r="BP27" s="530"/>
      <c r="BQ27" s="530"/>
      <c r="BR27" s="530"/>
      <c r="BS27" s="530"/>
      <c r="BT27" s="530"/>
      <c r="BU27" s="531"/>
      <c r="BV27" s="529" t="s">
        <v>138</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183</v>
      </c>
      <c r="F28" s="440"/>
      <c r="G28" s="440"/>
      <c r="H28" s="440"/>
      <c r="I28" s="440"/>
      <c r="J28" s="440"/>
      <c r="K28" s="441"/>
      <c r="L28" s="461">
        <v>1</v>
      </c>
      <c r="M28" s="462"/>
      <c r="N28" s="462"/>
      <c r="O28" s="462"/>
      <c r="P28" s="504"/>
      <c r="Q28" s="461">
        <v>4370</v>
      </c>
      <c r="R28" s="462"/>
      <c r="S28" s="462"/>
      <c r="T28" s="462"/>
      <c r="U28" s="462"/>
      <c r="V28" s="504"/>
      <c r="W28" s="556"/>
      <c r="X28" s="557"/>
      <c r="Y28" s="558"/>
      <c r="Z28" s="460" t="s">
        <v>184</v>
      </c>
      <c r="AA28" s="440"/>
      <c r="AB28" s="440"/>
      <c r="AC28" s="440"/>
      <c r="AD28" s="440"/>
      <c r="AE28" s="440"/>
      <c r="AF28" s="440"/>
      <c r="AG28" s="441"/>
      <c r="AH28" s="461" t="s">
        <v>138</v>
      </c>
      <c r="AI28" s="462"/>
      <c r="AJ28" s="462"/>
      <c r="AK28" s="462"/>
      <c r="AL28" s="504"/>
      <c r="AM28" s="461" t="s">
        <v>138</v>
      </c>
      <c r="AN28" s="462"/>
      <c r="AO28" s="462"/>
      <c r="AP28" s="462"/>
      <c r="AQ28" s="462"/>
      <c r="AR28" s="504"/>
      <c r="AS28" s="461" t="s">
        <v>138</v>
      </c>
      <c r="AT28" s="462"/>
      <c r="AU28" s="462"/>
      <c r="AV28" s="462"/>
      <c r="AW28" s="462"/>
      <c r="AX28" s="463"/>
      <c r="AY28" s="564" t="s">
        <v>185</v>
      </c>
      <c r="AZ28" s="565"/>
      <c r="BA28" s="565"/>
      <c r="BB28" s="566"/>
      <c r="BC28" s="370" t="s">
        <v>48</v>
      </c>
      <c r="BD28" s="371"/>
      <c r="BE28" s="371"/>
      <c r="BF28" s="371"/>
      <c r="BG28" s="371"/>
      <c r="BH28" s="371"/>
      <c r="BI28" s="371"/>
      <c r="BJ28" s="371"/>
      <c r="BK28" s="371"/>
      <c r="BL28" s="371"/>
      <c r="BM28" s="372"/>
      <c r="BN28" s="373">
        <v>1921432</v>
      </c>
      <c r="BO28" s="374"/>
      <c r="BP28" s="374"/>
      <c r="BQ28" s="374"/>
      <c r="BR28" s="374"/>
      <c r="BS28" s="374"/>
      <c r="BT28" s="374"/>
      <c r="BU28" s="375"/>
      <c r="BV28" s="373">
        <v>1499659</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186</v>
      </c>
      <c r="F29" s="440"/>
      <c r="G29" s="440"/>
      <c r="H29" s="440"/>
      <c r="I29" s="440"/>
      <c r="J29" s="440"/>
      <c r="K29" s="441"/>
      <c r="L29" s="461">
        <v>16</v>
      </c>
      <c r="M29" s="462"/>
      <c r="N29" s="462"/>
      <c r="O29" s="462"/>
      <c r="P29" s="504"/>
      <c r="Q29" s="461">
        <v>4090</v>
      </c>
      <c r="R29" s="462"/>
      <c r="S29" s="462"/>
      <c r="T29" s="462"/>
      <c r="U29" s="462"/>
      <c r="V29" s="504"/>
      <c r="W29" s="559"/>
      <c r="X29" s="560"/>
      <c r="Y29" s="561"/>
      <c r="Z29" s="460" t="s">
        <v>187</v>
      </c>
      <c r="AA29" s="440"/>
      <c r="AB29" s="440"/>
      <c r="AC29" s="440"/>
      <c r="AD29" s="440"/>
      <c r="AE29" s="440"/>
      <c r="AF29" s="440"/>
      <c r="AG29" s="441"/>
      <c r="AH29" s="461">
        <v>366</v>
      </c>
      <c r="AI29" s="462"/>
      <c r="AJ29" s="462"/>
      <c r="AK29" s="462"/>
      <c r="AL29" s="504"/>
      <c r="AM29" s="461">
        <v>1103490</v>
      </c>
      <c r="AN29" s="462"/>
      <c r="AO29" s="462"/>
      <c r="AP29" s="462"/>
      <c r="AQ29" s="462"/>
      <c r="AR29" s="504"/>
      <c r="AS29" s="461">
        <v>3015</v>
      </c>
      <c r="AT29" s="462"/>
      <c r="AU29" s="462"/>
      <c r="AV29" s="462"/>
      <c r="AW29" s="462"/>
      <c r="AX29" s="463"/>
      <c r="AY29" s="567"/>
      <c r="AZ29" s="568"/>
      <c r="BA29" s="568"/>
      <c r="BB29" s="569"/>
      <c r="BC29" s="444" t="s">
        <v>188</v>
      </c>
      <c r="BD29" s="445"/>
      <c r="BE29" s="445"/>
      <c r="BF29" s="445"/>
      <c r="BG29" s="445"/>
      <c r="BH29" s="445"/>
      <c r="BI29" s="445"/>
      <c r="BJ29" s="445"/>
      <c r="BK29" s="445"/>
      <c r="BL29" s="445"/>
      <c r="BM29" s="446"/>
      <c r="BN29" s="410">
        <v>146105</v>
      </c>
      <c r="BO29" s="411"/>
      <c r="BP29" s="411"/>
      <c r="BQ29" s="411"/>
      <c r="BR29" s="411"/>
      <c r="BS29" s="411"/>
      <c r="BT29" s="411"/>
      <c r="BU29" s="412"/>
      <c r="BV29" s="410">
        <v>95274</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189</v>
      </c>
      <c r="X30" s="578"/>
      <c r="Y30" s="578"/>
      <c r="Z30" s="578"/>
      <c r="AA30" s="578"/>
      <c r="AB30" s="578"/>
      <c r="AC30" s="578"/>
      <c r="AD30" s="578"/>
      <c r="AE30" s="578"/>
      <c r="AF30" s="578"/>
      <c r="AG30" s="579"/>
      <c r="AH30" s="537">
        <v>97.2</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7017662</v>
      </c>
      <c r="BO30" s="530"/>
      <c r="BP30" s="530"/>
      <c r="BQ30" s="530"/>
      <c r="BR30" s="530"/>
      <c r="BS30" s="530"/>
      <c r="BT30" s="530"/>
      <c r="BU30" s="531"/>
      <c r="BV30" s="529">
        <v>7300296</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190</v>
      </c>
      <c r="D32" s="573"/>
      <c r="E32" s="573"/>
      <c r="F32" s="573"/>
      <c r="G32" s="573"/>
      <c r="H32" s="573"/>
      <c r="I32" s="573"/>
      <c r="J32" s="573"/>
      <c r="K32" s="573"/>
      <c r="L32" s="573"/>
      <c r="M32" s="573"/>
      <c r="N32" s="573"/>
      <c r="O32" s="573"/>
      <c r="P32" s="573"/>
      <c r="Q32" s="573"/>
      <c r="R32" s="573"/>
      <c r="S32" s="573"/>
      <c r="U32" s="414" t="s">
        <v>191</v>
      </c>
      <c r="V32" s="414"/>
      <c r="W32" s="414"/>
      <c r="X32" s="414"/>
      <c r="Y32" s="414"/>
      <c r="Z32" s="414"/>
      <c r="AA32" s="414"/>
      <c r="AB32" s="414"/>
      <c r="AC32" s="414"/>
      <c r="AD32" s="414"/>
      <c r="AE32" s="414"/>
      <c r="AF32" s="414"/>
      <c r="AG32" s="414"/>
      <c r="AH32" s="414"/>
      <c r="AI32" s="414"/>
      <c r="AJ32" s="414"/>
      <c r="AK32" s="414"/>
      <c r="AM32" s="414" t="s">
        <v>192</v>
      </c>
      <c r="AN32" s="414"/>
      <c r="AO32" s="414"/>
      <c r="AP32" s="414"/>
      <c r="AQ32" s="414"/>
      <c r="AR32" s="414"/>
      <c r="AS32" s="414"/>
      <c r="AT32" s="414"/>
      <c r="AU32" s="414"/>
      <c r="AV32" s="414"/>
      <c r="AW32" s="414"/>
      <c r="AX32" s="414"/>
      <c r="AY32" s="414"/>
      <c r="AZ32" s="414"/>
      <c r="BA32" s="414"/>
      <c r="BB32" s="414"/>
      <c r="BC32" s="414"/>
      <c r="BE32" s="414" t="s">
        <v>193</v>
      </c>
      <c r="BF32" s="414"/>
      <c r="BG32" s="414"/>
      <c r="BH32" s="414"/>
      <c r="BI32" s="414"/>
      <c r="BJ32" s="414"/>
      <c r="BK32" s="414"/>
      <c r="BL32" s="414"/>
      <c r="BM32" s="414"/>
      <c r="BN32" s="414"/>
      <c r="BO32" s="414"/>
      <c r="BP32" s="414"/>
      <c r="BQ32" s="414"/>
      <c r="BR32" s="414"/>
      <c r="BS32" s="414"/>
      <c r="BT32" s="414"/>
      <c r="BU32" s="414"/>
      <c r="BW32" s="414" t="s">
        <v>194</v>
      </c>
      <c r="BX32" s="414"/>
      <c r="BY32" s="414"/>
      <c r="BZ32" s="414"/>
      <c r="CA32" s="414"/>
      <c r="CB32" s="414"/>
      <c r="CC32" s="414"/>
      <c r="CD32" s="414"/>
      <c r="CE32" s="414"/>
      <c r="CF32" s="414"/>
      <c r="CG32" s="414"/>
      <c r="CH32" s="414"/>
      <c r="CI32" s="414"/>
      <c r="CJ32" s="414"/>
      <c r="CK32" s="414"/>
      <c r="CL32" s="414"/>
      <c r="CM32" s="414"/>
      <c r="CO32" s="414" t="s">
        <v>195</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196</v>
      </c>
      <c r="D33" s="434"/>
      <c r="E33" s="399" t="s">
        <v>197</v>
      </c>
      <c r="F33" s="399"/>
      <c r="G33" s="399"/>
      <c r="H33" s="399"/>
      <c r="I33" s="399"/>
      <c r="J33" s="399"/>
      <c r="K33" s="399"/>
      <c r="L33" s="399"/>
      <c r="M33" s="399"/>
      <c r="N33" s="399"/>
      <c r="O33" s="399"/>
      <c r="P33" s="399"/>
      <c r="Q33" s="399"/>
      <c r="R33" s="399"/>
      <c r="S33" s="399"/>
      <c r="T33" s="203"/>
      <c r="U33" s="434" t="s">
        <v>196</v>
      </c>
      <c r="V33" s="434"/>
      <c r="W33" s="399" t="s">
        <v>197</v>
      </c>
      <c r="X33" s="399"/>
      <c r="Y33" s="399"/>
      <c r="Z33" s="399"/>
      <c r="AA33" s="399"/>
      <c r="AB33" s="399"/>
      <c r="AC33" s="399"/>
      <c r="AD33" s="399"/>
      <c r="AE33" s="399"/>
      <c r="AF33" s="399"/>
      <c r="AG33" s="399"/>
      <c r="AH33" s="399"/>
      <c r="AI33" s="399"/>
      <c r="AJ33" s="399"/>
      <c r="AK33" s="399"/>
      <c r="AL33" s="203"/>
      <c r="AM33" s="434" t="s">
        <v>196</v>
      </c>
      <c r="AN33" s="434"/>
      <c r="AO33" s="399" t="s">
        <v>197</v>
      </c>
      <c r="AP33" s="399"/>
      <c r="AQ33" s="399"/>
      <c r="AR33" s="399"/>
      <c r="AS33" s="399"/>
      <c r="AT33" s="399"/>
      <c r="AU33" s="399"/>
      <c r="AV33" s="399"/>
      <c r="AW33" s="399"/>
      <c r="AX33" s="399"/>
      <c r="AY33" s="399"/>
      <c r="AZ33" s="399"/>
      <c r="BA33" s="399"/>
      <c r="BB33" s="399"/>
      <c r="BC33" s="399"/>
      <c r="BD33" s="204"/>
      <c r="BE33" s="399" t="s">
        <v>198</v>
      </c>
      <c r="BF33" s="399"/>
      <c r="BG33" s="399" t="s">
        <v>199</v>
      </c>
      <c r="BH33" s="399"/>
      <c r="BI33" s="399"/>
      <c r="BJ33" s="399"/>
      <c r="BK33" s="399"/>
      <c r="BL33" s="399"/>
      <c r="BM33" s="399"/>
      <c r="BN33" s="399"/>
      <c r="BO33" s="399"/>
      <c r="BP33" s="399"/>
      <c r="BQ33" s="399"/>
      <c r="BR33" s="399"/>
      <c r="BS33" s="399"/>
      <c r="BT33" s="399"/>
      <c r="BU33" s="399"/>
      <c r="BV33" s="204"/>
      <c r="BW33" s="434" t="s">
        <v>198</v>
      </c>
      <c r="BX33" s="434"/>
      <c r="BY33" s="399" t="s">
        <v>200</v>
      </c>
      <c r="BZ33" s="399"/>
      <c r="CA33" s="399"/>
      <c r="CB33" s="399"/>
      <c r="CC33" s="399"/>
      <c r="CD33" s="399"/>
      <c r="CE33" s="399"/>
      <c r="CF33" s="399"/>
      <c r="CG33" s="399"/>
      <c r="CH33" s="399"/>
      <c r="CI33" s="399"/>
      <c r="CJ33" s="399"/>
      <c r="CK33" s="399"/>
      <c r="CL33" s="399"/>
      <c r="CM33" s="399"/>
      <c r="CN33" s="203"/>
      <c r="CO33" s="434" t="s">
        <v>196</v>
      </c>
      <c r="CP33" s="434"/>
      <c r="CQ33" s="399" t="s">
        <v>201</v>
      </c>
      <c r="CR33" s="399"/>
      <c r="CS33" s="399"/>
      <c r="CT33" s="399"/>
      <c r="CU33" s="399"/>
      <c r="CV33" s="399"/>
      <c r="CW33" s="399"/>
      <c r="CX33" s="399"/>
      <c r="CY33" s="399"/>
      <c r="CZ33" s="399"/>
      <c r="DA33" s="399"/>
      <c r="DB33" s="399"/>
      <c r="DC33" s="399"/>
      <c r="DD33" s="399"/>
      <c r="DE33" s="399"/>
      <c r="DF33" s="203"/>
      <c r="DG33" s="599" t="s">
        <v>202</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5</v>
      </c>
      <c r="V34" s="600"/>
      <c r="W34" s="601" t="str">
        <f>IF('各会計、関係団体の財政状況及び健全化判断比率'!B28="","",'各会計、関係団体の財政状況及び健全化判断比率'!B28)</f>
        <v>塩竈市国民健康保険事業特別会計</v>
      </c>
      <c r="X34" s="601"/>
      <c r="Y34" s="601"/>
      <c r="Z34" s="601"/>
      <c r="AA34" s="601"/>
      <c r="AB34" s="601"/>
      <c r="AC34" s="601"/>
      <c r="AD34" s="601"/>
      <c r="AE34" s="601"/>
      <c r="AF34" s="601"/>
      <c r="AG34" s="601"/>
      <c r="AH34" s="601"/>
      <c r="AI34" s="601"/>
      <c r="AJ34" s="601"/>
      <c r="AK34" s="601"/>
      <c r="AL34" s="178"/>
      <c r="AM34" s="600">
        <f>IF(AO34="","",MAX(C34:D43,U34:V43)+1)</f>
        <v>8</v>
      </c>
      <c r="AN34" s="600"/>
      <c r="AO34" s="601" t="str">
        <f>IF('各会計、関係団体の財政状況及び健全化判断比率'!B31="","",'各会計、関係団体の財政状況及び健全化判断比率'!B31)</f>
        <v>塩竈市水道事業会計</v>
      </c>
      <c r="AP34" s="601"/>
      <c r="AQ34" s="601"/>
      <c r="AR34" s="601"/>
      <c r="AS34" s="601"/>
      <c r="AT34" s="601"/>
      <c r="AU34" s="601"/>
      <c r="AV34" s="601"/>
      <c r="AW34" s="601"/>
      <c r="AX34" s="601"/>
      <c r="AY34" s="601"/>
      <c r="AZ34" s="601"/>
      <c r="BA34" s="601"/>
      <c r="BB34" s="601"/>
      <c r="BC34" s="601"/>
      <c r="BD34" s="178"/>
      <c r="BE34" s="600">
        <f>IF(BG34="","",MAX(C34:D43,U34:V43,AM34:AN43)+1)</f>
        <v>11</v>
      </c>
      <c r="BF34" s="600"/>
      <c r="BG34" s="601" t="str">
        <f>IF('各会計、関係団体の財政状況及び健全化判断比率'!B34="","",'各会計、関係団体の財政状況及び健全化判断比率'!B34)</f>
        <v>塩竈市交通事業特別会計</v>
      </c>
      <c r="BH34" s="601"/>
      <c r="BI34" s="601"/>
      <c r="BJ34" s="601"/>
      <c r="BK34" s="601"/>
      <c r="BL34" s="601"/>
      <c r="BM34" s="601"/>
      <c r="BN34" s="601"/>
      <c r="BO34" s="601"/>
      <c r="BP34" s="601"/>
      <c r="BQ34" s="601"/>
      <c r="BR34" s="601"/>
      <c r="BS34" s="601"/>
      <c r="BT34" s="601"/>
      <c r="BU34" s="601"/>
      <c r="BV34" s="178"/>
      <c r="BW34" s="600">
        <f>IF(BY34="","",MAX(C34:D43,U34:V43,AM34:AN43,BE34:BF43)+1)</f>
        <v>13</v>
      </c>
      <c r="BX34" s="600"/>
      <c r="BY34" s="601" t="str">
        <f>IF('各会計、関係団体の財政状況及び健全化判断比率'!B68="","",'各会計、関係団体の財政状況及び健全化判断比率'!B68)</f>
        <v>宮城県市町村職員退職手当組合</v>
      </c>
      <c r="BZ34" s="601"/>
      <c r="CA34" s="601"/>
      <c r="CB34" s="601"/>
      <c r="CC34" s="601"/>
      <c r="CD34" s="601"/>
      <c r="CE34" s="601"/>
      <c r="CF34" s="601"/>
      <c r="CG34" s="601"/>
      <c r="CH34" s="601"/>
      <c r="CI34" s="601"/>
      <c r="CJ34" s="601"/>
      <c r="CK34" s="601"/>
      <c r="CL34" s="601"/>
      <c r="CM34" s="601"/>
      <c r="CN34" s="178"/>
      <c r="CO34" s="600">
        <f>IF(CQ34="","",MAX(C34:D43,U34:V43,AM34:AN43,BE34:BF43,BW34:BX43)+1)</f>
        <v>18</v>
      </c>
      <c r="CP34" s="600"/>
      <c r="CQ34" s="601" t="str">
        <f>IF('各会計、関係団体の財政状況及び健全化判断比率'!BS7="","",'各会計、関係団体の財政状況及び健全化判断比率'!BS7)</f>
        <v>塩釜港開発</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f>IF(E35="","",C34+1)</f>
        <v>2</v>
      </c>
      <c r="D35" s="600"/>
      <c r="E35" s="601" t="str">
        <f>IF('各会計、関係団体の財政状況及び健全化判断比率'!B8="","",'各会計、関係団体の財政状況及び健全化判断比率'!B8)</f>
        <v>塩竈市公共用地先行取得事業特別会計</v>
      </c>
      <c r="F35" s="601"/>
      <c r="G35" s="601"/>
      <c r="H35" s="601"/>
      <c r="I35" s="601"/>
      <c r="J35" s="601"/>
      <c r="K35" s="601"/>
      <c r="L35" s="601"/>
      <c r="M35" s="601"/>
      <c r="N35" s="601"/>
      <c r="O35" s="601"/>
      <c r="P35" s="601"/>
      <c r="Q35" s="601"/>
      <c r="R35" s="601"/>
      <c r="S35" s="601"/>
      <c r="T35" s="178"/>
      <c r="U35" s="600">
        <f>IF(W35="","",U34+1)</f>
        <v>6</v>
      </c>
      <c r="V35" s="600"/>
      <c r="W35" s="601" t="str">
        <f>IF('各会計、関係団体の財政状況及び健全化判断比率'!B29="","",'各会計、関係団体の財政状況及び健全化判断比率'!B29)</f>
        <v>塩竈市介護保険事業特別会計</v>
      </c>
      <c r="X35" s="601"/>
      <c r="Y35" s="601"/>
      <c r="Z35" s="601"/>
      <c r="AA35" s="601"/>
      <c r="AB35" s="601"/>
      <c r="AC35" s="601"/>
      <c r="AD35" s="601"/>
      <c r="AE35" s="601"/>
      <c r="AF35" s="601"/>
      <c r="AG35" s="601"/>
      <c r="AH35" s="601"/>
      <c r="AI35" s="601"/>
      <c r="AJ35" s="601"/>
      <c r="AK35" s="601"/>
      <c r="AL35" s="178"/>
      <c r="AM35" s="600">
        <f t="shared" ref="AM35:AM43" si="0">IF(AO35="","",AM34+1)</f>
        <v>9</v>
      </c>
      <c r="AN35" s="600"/>
      <c r="AO35" s="601" t="str">
        <f>IF('各会計、関係団体の財政状況及び健全化判断比率'!B32="","",'各会計、関係団体の財政状況及び健全化判断比率'!B32)</f>
        <v>塩竈市立病院事業会計</v>
      </c>
      <c r="AP35" s="601"/>
      <c r="AQ35" s="601"/>
      <c r="AR35" s="601"/>
      <c r="AS35" s="601"/>
      <c r="AT35" s="601"/>
      <c r="AU35" s="601"/>
      <c r="AV35" s="601"/>
      <c r="AW35" s="601"/>
      <c r="AX35" s="601"/>
      <c r="AY35" s="601"/>
      <c r="AZ35" s="601"/>
      <c r="BA35" s="601"/>
      <c r="BB35" s="601"/>
      <c r="BC35" s="601"/>
      <c r="BD35" s="178"/>
      <c r="BE35" s="600">
        <f t="shared" ref="BE35:BE43" si="1">IF(BG35="","",BE34+1)</f>
        <v>12</v>
      </c>
      <c r="BF35" s="600"/>
      <c r="BG35" s="601" t="str">
        <f>IF('各会計、関係団体の財政状況及び健全化判断比率'!B35="","",'各会計、関係団体の財政状況及び健全化判断比率'!B35)</f>
        <v>塩竈市魚市場事業特別会計</v>
      </c>
      <c r="BH35" s="601"/>
      <c r="BI35" s="601"/>
      <c r="BJ35" s="601"/>
      <c r="BK35" s="601"/>
      <c r="BL35" s="601"/>
      <c r="BM35" s="601"/>
      <c r="BN35" s="601"/>
      <c r="BO35" s="601"/>
      <c r="BP35" s="601"/>
      <c r="BQ35" s="601"/>
      <c r="BR35" s="601"/>
      <c r="BS35" s="601"/>
      <c r="BT35" s="601"/>
      <c r="BU35" s="601"/>
      <c r="BV35" s="178"/>
      <c r="BW35" s="600">
        <f t="shared" ref="BW35:BW43" si="2">IF(BY35="","",BW34+1)</f>
        <v>14</v>
      </c>
      <c r="BX35" s="600"/>
      <c r="BY35" s="601" t="str">
        <f>IF('各会計、関係団体の財政状況及び健全化判断比率'!B69="","",'各会計、関係団体の財政状況及び健全化判断比率'!B69)</f>
        <v>塩釜地区消防事務組合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f>IF(E36="","",C35+1)</f>
        <v>3</v>
      </c>
      <c r="D36" s="600"/>
      <c r="E36" s="601" t="str">
        <f>IF('各会計、関係団体の財政状況及び健全化判断比率'!B9="","",'各会計、関係団体の財政状況及び健全化判断比率'!B9)</f>
        <v>塩竈市北浜地区復興土地区画整理事業特別会計</v>
      </c>
      <c r="F36" s="601"/>
      <c r="G36" s="601"/>
      <c r="H36" s="601"/>
      <c r="I36" s="601"/>
      <c r="J36" s="601"/>
      <c r="K36" s="601"/>
      <c r="L36" s="601"/>
      <c r="M36" s="601"/>
      <c r="N36" s="601"/>
      <c r="O36" s="601"/>
      <c r="P36" s="601"/>
      <c r="Q36" s="601"/>
      <c r="R36" s="601"/>
      <c r="S36" s="601"/>
      <c r="T36" s="178"/>
      <c r="U36" s="600">
        <f t="shared" ref="U36:U43" si="4">IF(W36="","",U35+1)</f>
        <v>7</v>
      </c>
      <c r="V36" s="600"/>
      <c r="W36" s="601" t="str">
        <f>IF('各会計、関係団体の財政状況及び健全化判断比率'!B30="","",'各会計、関係団体の財政状況及び健全化判断比率'!B30)</f>
        <v>塩竈市後期高齢者医療事業特別会計</v>
      </c>
      <c r="X36" s="601"/>
      <c r="Y36" s="601"/>
      <c r="Z36" s="601"/>
      <c r="AA36" s="601"/>
      <c r="AB36" s="601"/>
      <c r="AC36" s="601"/>
      <c r="AD36" s="601"/>
      <c r="AE36" s="601"/>
      <c r="AF36" s="601"/>
      <c r="AG36" s="601"/>
      <c r="AH36" s="601"/>
      <c r="AI36" s="601"/>
      <c r="AJ36" s="601"/>
      <c r="AK36" s="601"/>
      <c r="AL36" s="178"/>
      <c r="AM36" s="600">
        <f t="shared" si="0"/>
        <v>10</v>
      </c>
      <c r="AN36" s="600"/>
      <c r="AO36" s="601" t="str">
        <f>IF('各会計、関係団体の財政状況及び健全化判断比率'!B33="","",'各会計、関係団体の財政状況及び健全化判断比率'!B33)</f>
        <v>塩竈市下水道事業会計</v>
      </c>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15</v>
      </c>
      <c r="BX36" s="600"/>
      <c r="BY36" s="601" t="str">
        <f>IF('各会計、関係団体の財政状況及び健全化判断比率'!B70="","",'各会計、関係団体の財政状況及び健全化判断比率'!B70)</f>
        <v>宮城県市町村自治振興センター</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f>IF(E37="","",C36+1)</f>
        <v>4</v>
      </c>
      <c r="D37" s="600"/>
      <c r="E37" s="601" t="str">
        <f>IF('各会計、関係団体の財政状況及び健全化判断比率'!B10="","",'各会計、関係団体の財政状況及び健全化判断比率'!B10)</f>
        <v>塩竈市藤倉地区復興土地区画整理事業特別会計</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16</v>
      </c>
      <c r="BX37" s="600"/>
      <c r="BY37" s="601" t="str">
        <f>IF('各会計、関係団体の財政状況及び健全化判断比率'!B71="","",'各会計、関係団体の財政状況及び健全化判断比率'!B71)</f>
        <v>宮城県後期高齢者医療広域連合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17</v>
      </c>
      <c r="BX38" s="600"/>
      <c r="BY38" s="601" t="str">
        <f>IF('各会計、関係団体の財政状況及び健全化判断比率'!B72="","",'各会計、関係団体の財政状況及び健全化判断比率'!B72)</f>
        <v>宮城県後期高齢者医療事業会計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203</v>
      </c>
      <c r="E46" s="603" t="s">
        <v>204</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205</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206</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207</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208</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209</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210</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77" t="s">
        <v>600</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0" zoomScaleNormal="5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179" t="s">
        <v>569</v>
      </c>
      <c r="D34" s="1179"/>
      <c r="E34" s="1180"/>
      <c r="F34" s="32">
        <v>11.3</v>
      </c>
      <c r="G34" s="33">
        <v>11.87</v>
      </c>
      <c r="H34" s="33">
        <v>13.62</v>
      </c>
      <c r="I34" s="33">
        <v>12.59</v>
      </c>
      <c r="J34" s="34">
        <v>13.94</v>
      </c>
      <c r="K34" s="22"/>
      <c r="L34" s="22"/>
      <c r="M34" s="22"/>
      <c r="N34" s="22"/>
      <c r="O34" s="22"/>
      <c r="P34" s="22"/>
    </row>
    <row r="35" spans="1:16" ht="39" customHeight="1" x14ac:dyDescent="0.15">
      <c r="A35" s="22"/>
      <c r="B35" s="35"/>
      <c r="C35" s="1173" t="s">
        <v>570</v>
      </c>
      <c r="D35" s="1174"/>
      <c r="E35" s="1175"/>
      <c r="F35" s="36">
        <v>6.46</v>
      </c>
      <c r="G35" s="37">
        <v>7.02</v>
      </c>
      <c r="H35" s="37">
        <v>6.32</v>
      </c>
      <c r="I35" s="37">
        <v>8.67</v>
      </c>
      <c r="J35" s="38">
        <v>8.64</v>
      </c>
      <c r="K35" s="22"/>
      <c r="L35" s="22"/>
      <c r="M35" s="22"/>
      <c r="N35" s="22"/>
      <c r="O35" s="22"/>
      <c r="P35" s="22"/>
    </row>
    <row r="36" spans="1:16" ht="39" customHeight="1" x14ac:dyDescent="0.15">
      <c r="A36" s="22"/>
      <c r="B36" s="35"/>
      <c r="C36" s="1173" t="s">
        <v>571</v>
      </c>
      <c r="D36" s="1174"/>
      <c r="E36" s="1175"/>
      <c r="F36" s="36" t="s">
        <v>518</v>
      </c>
      <c r="G36" s="37" t="s">
        <v>518</v>
      </c>
      <c r="H36" s="37" t="s">
        <v>518</v>
      </c>
      <c r="I36" s="37">
        <v>3.37</v>
      </c>
      <c r="J36" s="38">
        <v>3.71</v>
      </c>
      <c r="K36" s="22"/>
      <c r="L36" s="22"/>
      <c r="M36" s="22"/>
      <c r="N36" s="22"/>
      <c r="O36" s="22"/>
      <c r="P36" s="22"/>
    </row>
    <row r="37" spans="1:16" ht="39" customHeight="1" x14ac:dyDescent="0.15">
      <c r="A37" s="22"/>
      <c r="B37" s="35"/>
      <c r="C37" s="1173" t="s">
        <v>572</v>
      </c>
      <c r="D37" s="1174"/>
      <c r="E37" s="1175"/>
      <c r="F37" s="36">
        <v>0</v>
      </c>
      <c r="G37" s="37">
        <v>0.17</v>
      </c>
      <c r="H37" s="37">
        <v>0.18</v>
      </c>
      <c r="I37" s="37">
        <v>0.3</v>
      </c>
      <c r="J37" s="38">
        <v>0.65</v>
      </c>
      <c r="K37" s="22"/>
      <c r="L37" s="22"/>
      <c r="M37" s="22"/>
      <c r="N37" s="22"/>
      <c r="O37" s="22"/>
      <c r="P37" s="22"/>
    </row>
    <row r="38" spans="1:16" ht="39" customHeight="1" x14ac:dyDescent="0.15">
      <c r="A38" s="22"/>
      <c r="B38" s="35"/>
      <c r="C38" s="1173" t="s">
        <v>573</v>
      </c>
      <c r="D38" s="1174"/>
      <c r="E38" s="1175"/>
      <c r="F38" s="36">
        <v>1.57</v>
      </c>
      <c r="G38" s="37">
        <v>0.28999999999999998</v>
      </c>
      <c r="H38" s="37">
        <v>0.27</v>
      </c>
      <c r="I38" s="37">
        <v>0.28000000000000003</v>
      </c>
      <c r="J38" s="38">
        <v>0.27</v>
      </c>
      <c r="K38" s="22"/>
      <c r="L38" s="22"/>
      <c r="M38" s="22"/>
      <c r="N38" s="22"/>
      <c r="O38" s="22"/>
      <c r="P38" s="22"/>
    </row>
    <row r="39" spans="1:16" ht="39" customHeight="1" x14ac:dyDescent="0.15">
      <c r="A39" s="22"/>
      <c r="B39" s="35"/>
      <c r="C39" s="1173" t="s">
        <v>574</v>
      </c>
      <c r="D39" s="1174"/>
      <c r="E39" s="1175"/>
      <c r="F39" s="36">
        <v>0</v>
      </c>
      <c r="G39" s="37">
        <v>0</v>
      </c>
      <c r="H39" s="37">
        <v>0.04</v>
      </c>
      <c r="I39" s="37">
        <v>0.32</v>
      </c>
      <c r="J39" s="38">
        <v>0.15</v>
      </c>
      <c r="K39" s="22"/>
      <c r="L39" s="22"/>
      <c r="M39" s="22"/>
      <c r="N39" s="22"/>
      <c r="O39" s="22"/>
      <c r="P39" s="22"/>
    </row>
    <row r="40" spans="1:16" ht="39" customHeight="1" x14ac:dyDescent="0.15">
      <c r="A40" s="22"/>
      <c r="B40" s="35"/>
      <c r="C40" s="1173" t="s">
        <v>575</v>
      </c>
      <c r="D40" s="1174"/>
      <c r="E40" s="1175"/>
      <c r="F40" s="36">
        <v>0</v>
      </c>
      <c r="G40" s="37">
        <v>0.83</v>
      </c>
      <c r="H40" s="37">
        <v>0</v>
      </c>
      <c r="I40" s="37">
        <v>0.1</v>
      </c>
      <c r="J40" s="38">
        <v>0.12</v>
      </c>
      <c r="K40" s="22"/>
      <c r="L40" s="22"/>
      <c r="M40" s="22"/>
      <c r="N40" s="22"/>
      <c r="O40" s="22"/>
      <c r="P40" s="22"/>
    </row>
    <row r="41" spans="1:16" ht="39" customHeight="1" x14ac:dyDescent="0.15">
      <c r="A41" s="22"/>
      <c r="B41" s="35"/>
      <c r="C41" s="1173" t="s">
        <v>576</v>
      </c>
      <c r="D41" s="1174"/>
      <c r="E41" s="1175"/>
      <c r="F41" s="36">
        <v>0.04</v>
      </c>
      <c r="G41" s="37">
        <v>0.04</v>
      </c>
      <c r="H41" s="37">
        <v>0.03</v>
      </c>
      <c r="I41" s="37">
        <v>0.05</v>
      </c>
      <c r="J41" s="38">
        <v>0.05</v>
      </c>
      <c r="K41" s="22"/>
      <c r="L41" s="22"/>
      <c r="M41" s="22"/>
      <c r="N41" s="22"/>
      <c r="O41" s="22"/>
      <c r="P41" s="22"/>
    </row>
    <row r="42" spans="1:16" ht="39" customHeight="1" x14ac:dyDescent="0.15">
      <c r="A42" s="22"/>
      <c r="B42" s="39"/>
      <c r="C42" s="1173" t="s">
        <v>577</v>
      </c>
      <c r="D42" s="1174"/>
      <c r="E42" s="1175"/>
      <c r="F42" s="36" t="s">
        <v>518</v>
      </c>
      <c r="G42" s="37" t="s">
        <v>518</v>
      </c>
      <c r="H42" s="37" t="s">
        <v>518</v>
      </c>
      <c r="I42" s="37" t="s">
        <v>518</v>
      </c>
      <c r="J42" s="38" t="s">
        <v>518</v>
      </c>
      <c r="K42" s="22"/>
      <c r="L42" s="22"/>
      <c r="M42" s="22"/>
      <c r="N42" s="22"/>
      <c r="O42" s="22"/>
      <c r="P42" s="22"/>
    </row>
    <row r="43" spans="1:16" ht="39" customHeight="1" thickBot="1" x14ac:dyDescent="0.2">
      <c r="A43" s="22"/>
      <c r="B43" s="40"/>
      <c r="C43" s="1176" t="s">
        <v>578</v>
      </c>
      <c r="D43" s="1177"/>
      <c r="E43" s="1178"/>
      <c r="F43" s="41">
        <v>0.4</v>
      </c>
      <c r="G43" s="42">
        <v>2.4500000000000002</v>
      </c>
      <c r="H43" s="42">
        <v>0.42</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3EZrdf8g1lNtZ4J5IBjw7nduy0jGDKQMDHck08TTPtxuYTTsdO/SPbHTBmM0a2C85d/dfcWAr1fUNMGmAnMwA==" saltValue="2npxdrRocGBIlOwZ0Ett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2219</v>
      </c>
      <c r="L45" s="60">
        <v>2033</v>
      </c>
      <c r="M45" s="60">
        <v>1895</v>
      </c>
      <c r="N45" s="60">
        <v>1805</v>
      </c>
      <c r="O45" s="61">
        <v>1696</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518</v>
      </c>
      <c r="L46" s="64" t="s">
        <v>518</v>
      </c>
      <c r="M46" s="64" t="s">
        <v>518</v>
      </c>
      <c r="N46" s="64" t="s">
        <v>518</v>
      </c>
      <c r="O46" s="65" t="s">
        <v>518</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518</v>
      </c>
      <c r="L47" s="64" t="s">
        <v>518</v>
      </c>
      <c r="M47" s="64" t="s">
        <v>518</v>
      </c>
      <c r="N47" s="64" t="s">
        <v>518</v>
      </c>
      <c r="O47" s="65" t="s">
        <v>518</v>
      </c>
      <c r="P47" s="48"/>
      <c r="Q47" s="48"/>
      <c r="R47" s="48"/>
      <c r="S47" s="48"/>
      <c r="T47" s="48"/>
      <c r="U47" s="48"/>
    </row>
    <row r="48" spans="1:21" ht="30.75" customHeight="1" x14ac:dyDescent="0.15">
      <c r="A48" s="48"/>
      <c r="B48" s="1183"/>
      <c r="C48" s="1184"/>
      <c r="D48" s="62"/>
      <c r="E48" s="1189" t="s">
        <v>15</v>
      </c>
      <c r="F48" s="1189"/>
      <c r="G48" s="1189"/>
      <c r="H48" s="1189"/>
      <c r="I48" s="1189"/>
      <c r="J48" s="1190"/>
      <c r="K48" s="63">
        <v>1089</v>
      </c>
      <c r="L48" s="64">
        <v>1231</v>
      </c>
      <c r="M48" s="64">
        <v>1383</v>
      </c>
      <c r="N48" s="64">
        <v>1202</v>
      </c>
      <c r="O48" s="65">
        <v>1221</v>
      </c>
      <c r="P48" s="48"/>
      <c r="Q48" s="48"/>
      <c r="R48" s="48"/>
      <c r="S48" s="48"/>
      <c r="T48" s="48"/>
      <c r="U48" s="48"/>
    </row>
    <row r="49" spans="1:21" ht="30.75" customHeight="1" x14ac:dyDescent="0.15">
      <c r="A49" s="48"/>
      <c r="B49" s="1183"/>
      <c r="C49" s="1184"/>
      <c r="D49" s="62"/>
      <c r="E49" s="1189" t="s">
        <v>16</v>
      </c>
      <c r="F49" s="1189"/>
      <c r="G49" s="1189"/>
      <c r="H49" s="1189"/>
      <c r="I49" s="1189"/>
      <c r="J49" s="1190"/>
      <c r="K49" s="63">
        <v>14</v>
      </c>
      <c r="L49" s="64">
        <v>19</v>
      </c>
      <c r="M49" s="64">
        <v>32</v>
      </c>
      <c r="N49" s="64">
        <v>25</v>
      </c>
      <c r="O49" s="65">
        <v>45</v>
      </c>
      <c r="P49" s="48"/>
      <c r="Q49" s="48"/>
      <c r="R49" s="48"/>
      <c r="S49" s="48"/>
      <c r="T49" s="48"/>
      <c r="U49" s="48"/>
    </row>
    <row r="50" spans="1:21" ht="30.75" customHeight="1" x14ac:dyDescent="0.15">
      <c r="A50" s="48"/>
      <c r="B50" s="1183"/>
      <c r="C50" s="1184"/>
      <c r="D50" s="62"/>
      <c r="E50" s="1189" t="s">
        <v>17</v>
      </c>
      <c r="F50" s="1189"/>
      <c r="G50" s="1189"/>
      <c r="H50" s="1189"/>
      <c r="I50" s="1189"/>
      <c r="J50" s="1190"/>
      <c r="K50" s="63">
        <v>7</v>
      </c>
      <c r="L50" s="64">
        <v>7</v>
      </c>
      <c r="M50" s="64">
        <v>6</v>
      </c>
      <c r="N50" s="64">
        <v>2</v>
      </c>
      <c r="O50" s="65" t="s">
        <v>518</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518</v>
      </c>
      <c r="L51" s="64" t="s">
        <v>518</v>
      </c>
      <c r="M51" s="64" t="s">
        <v>518</v>
      </c>
      <c r="N51" s="64" t="s">
        <v>518</v>
      </c>
      <c r="O51" s="65" t="s">
        <v>518</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2660</v>
      </c>
      <c r="L52" s="64">
        <v>2721</v>
      </c>
      <c r="M52" s="64">
        <v>2685</v>
      </c>
      <c r="N52" s="64">
        <v>2603</v>
      </c>
      <c r="O52" s="65">
        <v>2587</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669</v>
      </c>
      <c r="L53" s="69">
        <v>569</v>
      </c>
      <c r="M53" s="69">
        <v>631</v>
      </c>
      <c r="N53" s="69">
        <v>431</v>
      </c>
      <c r="O53" s="70">
        <v>375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197" t="s">
        <v>25</v>
      </c>
      <c r="C57" s="1198"/>
      <c r="D57" s="1201" t="s">
        <v>26</v>
      </c>
      <c r="E57" s="1202"/>
      <c r="F57" s="1202"/>
      <c r="G57" s="1202"/>
      <c r="H57" s="1202"/>
      <c r="I57" s="1202"/>
      <c r="J57" s="1203"/>
      <c r="K57" s="83" t="s">
        <v>594</v>
      </c>
      <c r="L57" s="84" t="s">
        <v>594</v>
      </c>
      <c r="M57" s="84" t="s">
        <v>594</v>
      </c>
      <c r="N57" s="84" t="s">
        <v>594</v>
      </c>
      <c r="O57" s="85" t="s">
        <v>594</v>
      </c>
    </row>
    <row r="58" spans="1:21" ht="31.5" customHeight="1" thickBot="1" x14ac:dyDescent="0.2">
      <c r="B58" s="1199"/>
      <c r="C58" s="1200"/>
      <c r="D58" s="1204" t="s">
        <v>27</v>
      </c>
      <c r="E58" s="1205"/>
      <c r="F58" s="1205"/>
      <c r="G58" s="1205"/>
      <c r="H58" s="1205"/>
      <c r="I58" s="1205"/>
      <c r="J58" s="1206"/>
      <c r="K58" s="86" t="s">
        <v>594</v>
      </c>
      <c r="L58" s="87" t="s">
        <v>594</v>
      </c>
      <c r="M58" s="87" t="s">
        <v>594</v>
      </c>
      <c r="N58" s="87" t="s">
        <v>594</v>
      </c>
      <c r="O58" s="88" t="s">
        <v>594</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gGwXQVm7l/1+ElvuS8JtYnYPW/TEQvBDfcidDIN3Vu3VsusG78kmuSlpEFRcTZvEyCILrxPVke6p6MSyDvug==" saltValue="5WYPAyxwllcRwvOsYZqyG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60" zoomScaleNormal="6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559</v>
      </c>
      <c r="J40" s="100" t="s">
        <v>560</v>
      </c>
      <c r="K40" s="100" t="s">
        <v>561</v>
      </c>
      <c r="L40" s="100" t="s">
        <v>562</v>
      </c>
      <c r="M40" s="101" t="s">
        <v>563</v>
      </c>
    </row>
    <row r="41" spans="2:13" ht="27.75" customHeight="1" x14ac:dyDescent="0.15">
      <c r="B41" s="1207" t="s">
        <v>30</v>
      </c>
      <c r="C41" s="1208"/>
      <c r="D41" s="102"/>
      <c r="E41" s="1213" t="s">
        <v>31</v>
      </c>
      <c r="F41" s="1213"/>
      <c r="G41" s="1213"/>
      <c r="H41" s="1214"/>
      <c r="I41" s="351">
        <v>19534</v>
      </c>
      <c r="J41" s="352">
        <v>18809</v>
      </c>
      <c r="K41" s="352">
        <v>18584</v>
      </c>
      <c r="L41" s="352">
        <v>18394</v>
      </c>
      <c r="M41" s="353">
        <v>18161</v>
      </c>
    </row>
    <row r="42" spans="2:13" ht="27.75" customHeight="1" x14ac:dyDescent="0.15">
      <c r="B42" s="1209"/>
      <c r="C42" s="1210"/>
      <c r="D42" s="103"/>
      <c r="E42" s="1215" t="s">
        <v>32</v>
      </c>
      <c r="F42" s="1215"/>
      <c r="G42" s="1215"/>
      <c r="H42" s="1216"/>
      <c r="I42" s="354">
        <v>15</v>
      </c>
      <c r="J42" s="355">
        <v>8</v>
      </c>
      <c r="K42" s="355">
        <v>2</v>
      </c>
      <c r="L42" s="355">
        <v>2</v>
      </c>
      <c r="M42" s="356" t="s">
        <v>518</v>
      </c>
    </row>
    <row r="43" spans="2:13" ht="27.75" customHeight="1" x14ac:dyDescent="0.15">
      <c r="B43" s="1209"/>
      <c r="C43" s="1210"/>
      <c r="D43" s="103"/>
      <c r="E43" s="1215" t="s">
        <v>33</v>
      </c>
      <c r="F43" s="1215"/>
      <c r="G43" s="1215"/>
      <c r="H43" s="1216"/>
      <c r="I43" s="354">
        <v>16646</v>
      </c>
      <c r="J43" s="355">
        <v>15575</v>
      </c>
      <c r="K43" s="355">
        <v>14724</v>
      </c>
      <c r="L43" s="355">
        <v>11946</v>
      </c>
      <c r="M43" s="356">
        <v>12376</v>
      </c>
    </row>
    <row r="44" spans="2:13" ht="27.75" customHeight="1" x14ac:dyDescent="0.15">
      <c r="B44" s="1209"/>
      <c r="C44" s="1210"/>
      <c r="D44" s="103"/>
      <c r="E44" s="1215" t="s">
        <v>34</v>
      </c>
      <c r="F44" s="1215"/>
      <c r="G44" s="1215"/>
      <c r="H44" s="1216"/>
      <c r="I44" s="354">
        <v>126</v>
      </c>
      <c r="J44" s="355">
        <v>142</v>
      </c>
      <c r="K44" s="355">
        <v>339</v>
      </c>
      <c r="L44" s="355">
        <v>892</v>
      </c>
      <c r="M44" s="356">
        <v>861</v>
      </c>
    </row>
    <row r="45" spans="2:13" ht="27.75" customHeight="1" x14ac:dyDescent="0.15">
      <c r="B45" s="1209"/>
      <c r="C45" s="1210"/>
      <c r="D45" s="103"/>
      <c r="E45" s="1215" t="s">
        <v>35</v>
      </c>
      <c r="F45" s="1215"/>
      <c r="G45" s="1215"/>
      <c r="H45" s="1216"/>
      <c r="I45" s="354">
        <v>4106</v>
      </c>
      <c r="J45" s="355">
        <v>3800</v>
      </c>
      <c r="K45" s="355">
        <v>3630</v>
      </c>
      <c r="L45" s="355">
        <v>3591</v>
      </c>
      <c r="M45" s="356">
        <v>3351</v>
      </c>
    </row>
    <row r="46" spans="2:13" ht="27.75" customHeight="1" x14ac:dyDescent="0.15">
      <c r="B46" s="1209"/>
      <c r="C46" s="1210"/>
      <c r="D46" s="104"/>
      <c r="E46" s="1215" t="s">
        <v>36</v>
      </c>
      <c r="F46" s="1215"/>
      <c r="G46" s="1215"/>
      <c r="H46" s="1216"/>
      <c r="I46" s="354">
        <v>92</v>
      </c>
      <c r="J46" s="355">
        <v>31</v>
      </c>
      <c r="K46" s="355">
        <v>189</v>
      </c>
      <c r="L46" s="355">
        <v>69</v>
      </c>
      <c r="M46" s="356">
        <v>1</v>
      </c>
    </row>
    <row r="47" spans="2:13" ht="27.75" customHeight="1" x14ac:dyDescent="0.15">
      <c r="B47" s="1209"/>
      <c r="C47" s="1210"/>
      <c r="D47" s="105"/>
      <c r="E47" s="1217" t="s">
        <v>37</v>
      </c>
      <c r="F47" s="1218"/>
      <c r="G47" s="1218"/>
      <c r="H47" s="1219"/>
      <c r="I47" s="354" t="s">
        <v>518</v>
      </c>
      <c r="J47" s="355" t="s">
        <v>518</v>
      </c>
      <c r="K47" s="355" t="s">
        <v>518</v>
      </c>
      <c r="L47" s="355" t="s">
        <v>518</v>
      </c>
      <c r="M47" s="356" t="s">
        <v>518</v>
      </c>
    </row>
    <row r="48" spans="2:13" ht="27.75" customHeight="1" x14ac:dyDescent="0.15">
      <c r="B48" s="1209"/>
      <c r="C48" s="1210"/>
      <c r="D48" s="103"/>
      <c r="E48" s="1215" t="s">
        <v>38</v>
      </c>
      <c r="F48" s="1215"/>
      <c r="G48" s="1215"/>
      <c r="H48" s="1216"/>
      <c r="I48" s="354" t="s">
        <v>518</v>
      </c>
      <c r="J48" s="355" t="s">
        <v>518</v>
      </c>
      <c r="K48" s="355" t="s">
        <v>518</v>
      </c>
      <c r="L48" s="355" t="s">
        <v>518</v>
      </c>
      <c r="M48" s="356" t="s">
        <v>518</v>
      </c>
    </row>
    <row r="49" spans="2:13" ht="27.75" customHeight="1" x14ac:dyDescent="0.15">
      <c r="B49" s="1211"/>
      <c r="C49" s="1212"/>
      <c r="D49" s="103"/>
      <c r="E49" s="1215" t="s">
        <v>39</v>
      </c>
      <c r="F49" s="1215"/>
      <c r="G49" s="1215"/>
      <c r="H49" s="1216"/>
      <c r="I49" s="354" t="s">
        <v>518</v>
      </c>
      <c r="J49" s="355" t="s">
        <v>518</v>
      </c>
      <c r="K49" s="355" t="s">
        <v>518</v>
      </c>
      <c r="L49" s="355" t="s">
        <v>518</v>
      </c>
      <c r="M49" s="356" t="s">
        <v>518</v>
      </c>
    </row>
    <row r="50" spans="2:13" ht="27.75" customHeight="1" x14ac:dyDescent="0.15">
      <c r="B50" s="1220" t="s">
        <v>40</v>
      </c>
      <c r="C50" s="1221"/>
      <c r="D50" s="106"/>
      <c r="E50" s="1215" t="s">
        <v>41</v>
      </c>
      <c r="F50" s="1215"/>
      <c r="G50" s="1215"/>
      <c r="H50" s="1216"/>
      <c r="I50" s="354">
        <v>7650</v>
      </c>
      <c r="J50" s="355">
        <v>7415</v>
      </c>
      <c r="K50" s="355">
        <v>7096</v>
      </c>
      <c r="L50" s="355">
        <v>9417</v>
      </c>
      <c r="M50" s="356">
        <v>10374</v>
      </c>
    </row>
    <row r="51" spans="2:13" ht="27.75" customHeight="1" x14ac:dyDescent="0.15">
      <c r="B51" s="1209"/>
      <c r="C51" s="1210"/>
      <c r="D51" s="103"/>
      <c r="E51" s="1215" t="s">
        <v>42</v>
      </c>
      <c r="F51" s="1215"/>
      <c r="G51" s="1215"/>
      <c r="H51" s="1216"/>
      <c r="I51" s="354">
        <v>6095</v>
      </c>
      <c r="J51" s="355">
        <v>6564</v>
      </c>
      <c r="K51" s="355">
        <v>6582</v>
      </c>
      <c r="L51" s="355">
        <v>5762</v>
      </c>
      <c r="M51" s="356">
        <v>5396</v>
      </c>
    </row>
    <row r="52" spans="2:13" ht="27.75" customHeight="1" x14ac:dyDescent="0.15">
      <c r="B52" s="1211"/>
      <c r="C52" s="1212"/>
      <c r="D52" s="103"/>
      <c r="E52" s="1215" t="s">
        <v>43</v>
      </c>
      <c r="F52" s="1215"/>
      <c r="G52" s="1215"/>
      <c r="H52" s="1216"/>
      <c r="I52" s="354">
        <v>25882</v>
      </c>
      <c r="J52" s="355">
        <v>25320</v>
      </c>
      <c r="K52" s="355">
        <v>24125</v>
      </c>
      <c r="L52" s="355">
        <v>23547</v>
      </c>
      <c r="M52" s="356">
        <v>22809</v>
      </c>
    </row>
    <row r="53" spans="2:13" ht="27.75" customHeight="1" thickBot="1" x14ac:dyDescent="0.2">
      <c r="B53" s="1222" t="s">
        <v>44</v>
      </c>
      <c r="C53" s="1223"/>
      <c r="D53" s="107"/>
      <c r="E53" s="1224" t="s">
        <v>45</v>
      </c>
      <c r="F53" s="1224"/>
      <c r="G53" s="1224"/>
      <c r="H53" s="1225"/>
      <c r="I53" s="357">
        <v>892</v>
      </c>
      <c r="J53" s="358">
        <v>-932</v>
      </c>
      <c r="K53" s="358">
        <v>-333</v>
      </c>
      <c r="L53" s="358">
        <v>-3831</v>
      </c>
      <c r="M53" s="359">
        <v>-3828</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B5jSD+HUBvSr8oga35y0ZKgV1SdyPkRoNHfmXmLUqrOnBOx757z5fOuNlpl489qmSiYa08sZCYwKyr1nUOk+ng==" saltValue="VEqWT6vPLVZasaORUchAB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561</v>
      </c>
      <c r="G54" s="116" t="s">
        <v>562</v>
      </c>
      <c r="H54" s="117" t="s">
        <v>563</v>
      </c>
    </row>
    <row r="55" spans="2:8" ht="52.5" customHeight="1" x14ac:dyDescent="0.15">
      <c r="B55" s="118"/>
      <c r="C55" s="1234" t="s">
        <v>48</v>
      </c>
      <c r="D55" s="1234"/>
      <c r="E55" s="1235"/>
      <c r="F55" s="119">
        <v>1577</v>
      </c>
      <c r="G55" s="119">
        <v>1500</v>
      </c>
      <c r="H55" s="120">
        <v>1921</v>
      </c>
    </row>
    <row r="56" spans="2:8" ht="52.5" customHeight="1" x14ac:dyDescent="0.15">
      <c r="B56" s="121"/>
      <c r="C56" s="1236" t="s">
        <v>49</v>
      </c>
      <c r="D56" s="1236"/>
      <c r="E56" s="1237"/>
      <c r="F56" s="122">
        <v>273</v>
      </c>
      <c r="G56" s="122">
        <v>95</v>
      </c>
      <c r="H56" s="123">
        <v>146</v>
      </c>
    </row>
    <row r="57" spans="2:8" ht="53.25" customHeight="1" x14ac:dyDescent="0.15">
      <c r="B57" s="121"/>
      <c r="C57" s="1238" t="s">
        <v>50</v>
      </c>
      <c r="D57" s="1238"/>
      <c r="E57" s="1239"/>
      <c r="F57" s="124">
        <v>10787</v>
      </c>
      <c r="G57" s="124">
        <v>7300</v>
      </c>
      <c r="H57" s="125">
        <v>7018</v>
      </c>
    </row>
    <row r="58" spans="2:8" ht="45.75" customHeight="1" x14ac:dyDescent="0.15">
      <c r="B58" s="126"/>
      <c r="C58" s="1226" t="s">
        <v>595</v>
      </c>
      <c r="D58" s="1227"/>
      <c r="E58" s="1228"/>
      <c r="F58" s="127" t="s">
        <v>594</v>
      </c>
      <c r="G58" s="127">
        <v>2570</v>
      </c>
      <c r="H58" s="128">
        <v>3054</v>
      </c>
    </row>
    <row r="59" spans="2:8" ht="45.75" customHeight="1" x14ac:dyDescent="0.15">
      <c r="B59" s="126"/>
      <c r="C59" s="1226" t="s">
        <v>596</v>
      </c>
      <c r="D59" s="1227"/>
      <c r="E59" s="1228"/>
      <c r="F59" s="127">
        <v>3203</v>
      </c>
      <c r="G59" s="127">
        <v>2969</v>
      </c>
      <c r="H59" s="128">
        <v>2094</v>
      </c>
    </row>
    <row r="60" spans="2:8" ht="45.75" customHeight="1" x14ac:dyDescent="0.15">
      <c r="B60" s="126"/>
      <c r="C60" s="1226" t="s">
        <v>597</v>
      </c>
      <c r="D60" s="1227"/>
      <c r="E60" s="1228"/>
      <c r="F60" s="127">
        <v>999</v>
      </c>
      <c r="G60" s="127">
        <v>1000</v>
      </c>
      <c r="H60" s="128">
        <v>1001</v>
      </c>
    </row>
    <row r="61" spans="2:8" ht="45.75" customHeight="1" x14ac:dyDescent="0.15">
      <c r="B61" s="126"/>
      <c r="C61" s="1226" t="s">
        <v>598</v>
      </c>
      <c r="D61" s="1227"/>
      <c r="E61" s="1228"/>
      <c r="F61" s="127">
        <v>628</v>
      </c>
      <c r="G61" s="127">
        <v>604</v>
      </c>
      <c r="H61" s="128">
        <v>704</v>
      </c>
    </row>
    <row r="62" spans="2:8" ht="45.75" customHeight="1" thickBot="1" x14ac:dyDescent="0.2">
      <c r="B62" s="129"/>
      <c r="C62" s="1229" t="s">
        <v>599</v>
      </c>
      <c r="D62" s="1230"/>
      <c r="E62" s="1231"/>
      <c r="F62" s="130">
        <v>82</v>
      </c>
      <c r="G62" s="130">
        <v>84</v>
      </c>
      <c r="H62" s="131">
        <v>87</v>
      </c>
    </row>
    <row r="63" spans="2:8" ht="52.5" customHeight="1" thickBot="1" x14ac:dyDescent="0.2">
      <c r="B63" s="132"/>
      <c r="C63" s="1232" t="s">
        <v>51</v>
      </c>
      <c r="D63" s="1232"/>
      <c r="E63" s="1233"/>
      <c r="F63" s="133">
        <v>12636</v>
      </c>
      <c r="G63" s="133">
        <v>8895</v>
      </c>
      <c r="H63" s="134">
        <v>9085</v>
      </c>
    </row>
    <row r="64" spans="2:8" x14ac:dyDescent="0.15"/>
  </sheetData>
  <sheetProtection algorithmName="SHA-512" hashValue="WEqfWo6EpSn/bqDuJd0jZ9oMtWIwj5SD09EeQDygeL830ldvNz6J2Rxh6TLX0zlUAbKpPIb4k039eRexaHuvSA==" saltValue="ugy/0povDeG/qLPGAev+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556</v>
      </c>
      <c r="G2" s="148"/>
      <c r="H2" s="149"/>
    </row>
    <row r="3" spans="1:8" x14ac:dyDescent="0.15">
      <c r="A3" s="145" t="s">
        <v>549</v>
      </c>
      <c r="B3" s="150"/>
      <c r="C3" s="151"/>
      <c r="D3" s="152">
        <v>101065</v>
      </c>
      <c r="E3" s="153"/>
      <c r="F3" s="154">
        <v>47820</v>
      </c>
      <c r="G3" s="155"/>
      <c r="H3" s="156"/>
    </row>
    <row r="4" spans="1:8" x14ac:dyDescent="0.15">
      <c r="A4" s="157"/>
      <c r="B4" s="158"/>
      <c r="C4" s="159"/>
      <c r="D4" s="160">
        <v>5385</v>
      </c>
      <c r="E4" s="161"/>
      <c r="F4" s="162">
        <v>25855</v>
      </c>
      <c r="G4" s="163"/>
      <c r="H4" s="164"/>
    </row>
    <row r="5" spans="1:8" x14ac:dyDescent="0.15">
      <c r="A5" s="145" t="s">
        <v>551</v>
      </c>
      <c r="B5" s="150"/>
      <c r="C5" s="151"/>
      <c r="D5" s="152">
        <v>42348</v>
      </c>
      <c r="E5" s="153"/>
      <c r="F5" s="154">
        <v>41934</v>
      </c>
      <c r="G5" s="155"/>
      <c r="H5" s="156"/>
    </row>
    <row r="6" spans="1:8" x14ac:dyDescent="0.15">
      <c r="A6" s="157"/>
      <c r="B6" s="158"/>
      <c r="C6" s="159"/>
      <c r="D6" s="160">
        <v>8358</v>
      </c>
      <c r="E6" s="161"/>
      <c r="F6" s="162">
        <v>23352</v>
      </c>
      <c r="G6" s="163"/>
      <c r="H6" s="164"/>
    </row>
    <row r="7" spans="1:8" x14ac:dyDescent="0.15">
      <c r="A7" s="145" t="s">
        <v>552</v>
      </c>
      <c r="B7" s="150"/>
      <c r="C7" s="151"/>
      <c r="D7" s="152">
        <v>48595</v>
      </c>
      <c r="E7" s="153"/>
      <c r="F7" s="154">
        <v>45588</v>
      </c>
      <c r="G7" s="155"/>
      <c r="H7" s="156"/>
    </row>
    <row r="8" spans="1:8" x14ac:dyDescent="0.15">
      <c r="A8" s="157"/>
      <c r="B8" s="158"/>
      <c r="C8" s="159"/>
      <c r="D8" s="160">
        <v>13770</v>
      </c>
      <c r="E8" s="161"/>
      <c r="F8" s="162">
        <v>24150</v>
      </c>
      <c r="G8" s="163"/>
      <c r="H8" s="164"/>
    </row>
    <row r="9" spans="1:8" x14ac:dyDescent="0.15">
      <c r="A9" s="145" t="s">
        <v>553</v>
      </c>
      <c r="B9" s="150"/>
      <c r="C9" s="151"/>
      <c r="D9" s="152">
        <v>68335</v>
      </c>
      <c r="E9" s="153"/>
      <c r="F9" s="154">
        <v>45483</v>
      </c>
      <c r="G9" s="155"/>
      <c r="H9" s="156"/>
    </row>
    <row r="10" spans="1:8" x14ac:dyDescent="0.15">
      <c r="A10" s="157"/>
      <c r="B10" s="158"/>
      <c r="C10" s="159"/>
      <c r="D10" s="160">
        <v>12119</v>
      </c>
      <c r="E10" s="161"/>
      <c r="F10" s="162">
        <v>24241</v>
      </c>
      <c r="G10" s="163"/>
      <c r="H10" s="164"/>
    </row>
    <row r="11" spans="1:8" x14ac:dyDescent="0.15">
      <c r="A11" s="145" t="s">
        <v>554</v>
      </c>
      <c r="B11" s="150"/>
      <c r="C11" s="151"/>
      <c r="D11" s="152">
        <v>39860</v>
      </c>
      <c r="E11" s="153"/>
      <c r="F11" s="154">
        <v>45945</v>
      </c>
      <c r="G11" s="155"/>
      <c r="H11" s="156"/>
    </row>
    <row r="12" spans="1:8" x14ac:dyDescent="0.15">
      <c r="A12" s="157"/>
      <c r="B12" s="158"/>
      <c r="C12" s="165"/>
      <c r="D12" s="160">
        <v>8986</v>
      </c>
      <c r="E12" s="161"/>
      <c r="F12" s="162">
        <v>25180</v>
      </c>
      <c r="G12" s="163"/>
      <c r="H12" s="164"/>
    </row>
    <row r="13" spans="1:8" x14ac:dyDescent="0.15">
      <c r="A13" s="145"/>
      <c r="B13" s="150"/>
      <c r="C13" s="166"/>
      <c r="D13" s="167">
        <v>60041</v>
      </c>
      <c r="E13" s="168"/>
      <c r="F13" s="169">
        <v>45354</v>
      </c>
      <c r="G13" s="170"/>
      <c r="H13" s="156"/>
    </row>
    <row r="14" spans="1:8" x14ac:dyDescent="0.15">
      <c r="A14" s="157"/>
      <c r="B14" s="158"/>
      <c r="C14" s="159"/>
      <c r="D14" s="160">
        <v>9724</v>
      </c>
      <c r="E14" s="161"/>
      <c r="F14" s="162">
        <v>24556</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6.49</v>
      </c>
      <c r="C19" s="171">
        <f>ROUND(VALUE(SUBSTITUTE(実質収支比率等に係る経年分析!G$48,"▲","-")),2)</f>
        <v>7.03</v>
      </c>
      <c r="D19" s="171">
        <f>ROUND(VALUE(SUBSTITUTE(実質収支比率等に係る経年分析!H$48,"▲","-")),2)</f>
        <v>6.37</v>
      </c>
      <c r="E19" s="171">
        <f>ROUND(VALUE(SUBSTITUTE(実質収支比率等に係る経年分析!I$48,"▲","-")),2)</f>
        <v>9</v>
      </c>
      <c r="F19" s="171">
        <f>ROUND(VALUE(SUBSTITUTE(実質収支比率等に係る経年分析!J$48,"▲","-")),2)</f>
        <v>8.8000000000000007</v>
      </c>
    </row>
    <row r="20" spans="1:11" x14ac:dyDescent="0.15">
      <c r="A20" s="171" t="s">
        <v>55</v>
      </c>
      <c r="B20" s="171">
        <f>ROUND(VALUE(SUBSTITUTE(実質収支比率等に係る経年分析!F$47,"▲","-")),2)</f>
        <v>14.88</v>
      </c>
      <c r="C20" s="171">
        <f>ROUND(VALUE(SUBSTITUTE(実質収支比率等に係る経年分析!G$47,"▲","-")),2)</f>
        <v>15.03</v>
      </c>
      <c r="D20" s="171">
        <f>ROUND(VALUE(SUBSTITUTE(実質収支比率等に係る経年分析!H$47,"▲","-")),2)</f>
        <v>12.89</v>
      </c>
      <c r="E20" s="171">
        <f>ROUND(VALUE(SUBSTITUTE(実質収支比率等に係る経年分析!I$47,"▲","-")),2)</f>
        <v>12.12</v>
      </c>
      <c r="F20" s="171">
        <f>ROUND(VALUE(SUBSTITUTE(実質収支比率等に係る経年分析!J$47,"▲","-")),2)</f>
        <v>14.95</v>
      </c>
    </row>
    <row r="21" spans="1:11" x14ac:dyDescent="0.15">
      <c r="A21" s="171" t="s">
        <v>56</v>
      </c>
      <c r="B21" s="171">
        <f>IF(ISNUMBER(VALUE(SUBSTITUTE(実質収支比率等に係る経年分析!F$49,"▲","-"))),ROUND(VALUE(SUBSTITUTE(実質収支比率等に係る経年分析!F$49,"▲","-")),2),NA())</f>
        <v>-3.55</v>
      </c>
      <c r="C21" s="171">
        <f>IF(ISNUMBER(VALUE(SUBSTITUTE(実質収支比率等に係る経年分析!G$49,"▲","-"))),ROUND(VALUE(SUBSTITUTE(実質収支比率等に係る経年分析!G$49,"▲","-")),2),NA())</f>
        <v>-2.5099999999999998</v>
      </c>
      <c r="D21" s="171">
        <f>IF(ISNUMBER(VALUE(SUBSTITUTE(実質収支比率等に係る経年分析!H$49,"▲","-"))),ROUND(VALUE(SUBSTITUTE(実質収支比率等に係る経年分析!H$49,"▲","-")),2),NA())</f>
        <v>-6.14</v>
      </c>
      <c r="E21" s="171">
        <f>IF(ISNUMBER(VALUE(SUBSTITUTE(実質収支比率等に係る経年分析!I$49,"▲","-"))),ROUND(VALUE(SUBSTITUTE(実質収支比率等に係る経年分析!I$49,"▲","-")),2),NA())</f>
        <v>-1.05</v>
      </c>
      <c r="F21" s="171">
        <f>IF(ISNUMBER(VALUE(SUBSTITUTE(実質収支比率等に係る経年分析!J$49,"▲","-"))),ROUND(VALUE(SUBSTITUTE(実質収支比率等に係る経年分析!J$49,"▲","-")),2),NA())</f>
        <v>-0.76</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2.4500000000000002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0.42</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塩竈市後期高齢者医療事業特別会計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0.04</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0.04</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0.03</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0.05</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0.05</v>
      </c>
    </row>
    <row r="30" spans="1:11" x14ac:dyDescent="0.15">
      <c r="A30" s="172" t="str">
        <f>IF(連結実質赤字比率に係る赤字・黒字の構成分析!C$40="",NA(),連結実質赤字比率に係る赤字・黒字の構成分析!C$40)</f>
        <v>塩竈市介護保険事業特別会計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0.83</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0.12</v>
      </c>
    </row>
    <row r="31" spans="1:11" x14ac:dyDescent="0.15">
      <c r="A31" s="172" t="str">
        <f>IF(連結実質赤字比率に係る赤字・黒字の構成分析!C$39="",NA(),連結実質赤字比率に係る赤字・黒字の構成分析!C$39)</f>
        <v>塩竈市北浜地区復興土地区画整理事業特別会計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0.04</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0.32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0.15</v>
      </c>
    </row>
    <row r="32" spans="1:11" x14ac:dyDescent="0.15">
      <c r="A32" s="172" t="str">
        <f>IF(連結実質赤字比率に係る赤字・黒字の構成分析!C$38="",NA(),連結実質赤字比率に係る赤字・黒字の構成分析!C$38)</f>
        <v>塩竈市国民健康保険事業特別会計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1.57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0.28999999999999998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0.27</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0.28000000000000003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0.27</v>
      </c>
    </row>
    <row r="33" spans="1:16" x14ac:dyDescent="0.15">
      <c r="A33" s="172" t="str">
        <f>IF(連結実質赤字比率に係る赤字・黒字の構成分析!C$37="",NA(),連結実質赤字比率に係る赤字・黒字の構成分析!C$37)</f>
        <v>塩竈市立病院事業会計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0.17</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0.65</v>
      </c>
    </row>
    <row r="34" spans="1:16" x14ac:dyDescent="0.15">
      <c r="A34" s="172" t="str">
        <f>IF(連結実質赤字比率に係る赤字・黒字の構成分析!C$36="",NA(),連結実質赤字比率に係る赤字・黒字の構成分析!C$36)</f>
        <v>塩竈市下水道事業会計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#VALUE!</v>
      </c>
      <c r="G34" s="172" t="e">
        <f>IF(ROUND(VALUE(SUBSTITUTE(連結実質赤字比率に係る赤字・黒字の構成分析!H$36,"▲", "-")), 2) &gt;= 0, ABS(ROUND(VALUE(SUBSTITUTE(連結実質赤字比率に係る赤字・黒字の構成分析!H$36,"▲", "-")), 2)), NA())</f>
        <v>#VALUE!</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3.37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3.71</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6.46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7.02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6.32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8.67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8.64</v>
      </c>
    </row>
    <row r="36" spans="1:16" x14ac:dyDescent="0.15">
      <c r="A36" s="172" t="str">
        <f>IF(連結実質赤字比率に係る赤字・黒字の構成分析!C$34="",NA(),連結実質赤字比率に係る赤字・黒字の構成分析!C$34)</f>
        <v>塩竈市水道事業会計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11.3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11.87</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13.62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12.59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13.94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2660</v>
      </c>
      <c r="E42" s="173"/>
      <c r="F42" s="173"/>
      <c r="G42" s="173">
        <f>'実質公債費比率（分子）の構造'!L$52</f>
        <v>2721</v>
      </c>
      <c r="H42" s="173"/>
      <c r="I42" s="173"/>
      <c r="J42" s="173">
        <f>'実質公債費比率（分子）の構造'!M$52</f>
        <v>2685</v>
      </c>
      <c r="K42" s="173"/>
      <c r="L42" s="173"/>
      <c r="M42" s="173">
        <f>'実質公債費比率（分子）の構造'!N$52</f>
        <v>2603</v>
      </c>
      <c r="N42" s="173"/>
      <c r="O42" s="173"/>
      <c r="P42" s="173">
        <f>'実質公債費比率（分子）の構造'!O$52</f>
        <v>2587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7</v>
      </c>
      <c r="C44" s="173"/>
      <c r="D44" s="173"/>
      <c r="E44" s="173">
        <f>'実質公債費比率（分子）の構造'!L$50</f>
        <v>7</v>
      </c>
      <c r="F44" s="173"/>
      <c r="G44" s="173"/>
      <c r="H44" s="173">
        <f>'実質公債費比率（分子）の構造'!M$50</f>
        <v>6</v>
      </c>
      <c r="I44" s="173"/>
      <c r="J44" s="173"/>
      <c r="K44" s="173">
        <f>'実質公債費比率（分子）の構造'!N$50</f>
        <v>2</v>
      </c>
      <c r="L44" s="173"/>
      <c r="M44" s="173"/>
      <c r="N44" s="173" t="str">
        <f>'実質公債費比率（分子）の構造'!O$50</f>
        <v>-</v>
      </c>
      <c r="O44" s="173"/>
      <c r="P44" s="173"/>
    </row>
    <row r="45" spans="1:16" x14ac:dyDescent="0.15">
      <c r="A45" s="173" t="s">
        <v>66</v>
      </c>
      <c r="B45" s="173">
        <f>'実質公債費比率（分子）の構造'!K$49</f>
        <v>14</v>
      </c>
      <c r="C45" s="173"/>
      <c r="D45" s="173"/>
      <c r="E45" s="173">
        <f>'実質公債費比率（分子）の構造'!L$49</f>
        <v>19</v>
      </c>
      <c r="F45" s="173"/>
      <c r="G45" s="173"/>
      <c r="H45" s="173">
        <f>'実質公債費比率（分子）の構造'!M$49</f>
        <v>32</v>
      </c>
      <c r="I45" s="173"/>
      <c r="J45" s="173"/>
      <c r="K45" s="173">
        <f>'実質公債費比率（分子）の構造'!N$49</f>
        <v>25</v>
      </c>
      <c r="L45" s="173"/>
      <c r="M45" s="173"/>
      <c r="N45" s="173">
        <f>'実質公債費比率（分子）の構造'!O$49</f>
        <v>45</v>
      </c>
      <c r="O45" s="173"/>
      <c r="P45" s="173"/>
    </row>
    <row r="46" spans="1:16" x14ac:dyDescent="0.15">
      <c r="A46" s="173" t="s">
        <v>67</v>
      </c>
      <c r="B46" s="173">
        <f>'実質公債費比率（分子）の構造'!K$48</f>
        <v>1089</v>
      </c>
      <c r="C46" s="173"/>
      <c r="D46" s="173"/>
      <c r="E46" s="173">
        <f>'実質公債費比率（分子）の構造'!L$48</f>
        <v>1231</v>
      </c>
      <c r="F46" s="173"/>
      <c r="G46" s="173"/>
      <c r="H46" s="173">
        <f>'実質公債費比率（分子）の構造'!M$48</f>
        <v>1383</v>
      </c>
      <c r="I46" s="173"/>
      <c r="J46" s="173"/>
      <c r="K46" s="173">
        <f>'実質公債費比率（分子）の構造'!N$48</f>
        <v>1202</v>
      </c>
      <c r="L46" s="173"/>
      <c r="M46" s="173"/>
      <c r="N46" s="173">
        <f>'実質公債費比率（分子）の構造'!O$48</f>
        <v>1221</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2219</v>
      </c>
      <c r="C49" s="173"/>
      <c r="D49" s="173"/>
      <c r="E49" s="173">
        <f>'実質公債費比率（分子）の構造'!L$45</f>
        <v>2033</v>
      </c>
      <c r="F49" s="173"/>
      <c r="G49" s="173"/>
      <c r="H49" s="173">
        <f>'実質公債費比率（分子）の構造'!M$45</f>
        <v>1895</v>
      </c>
      <c r="I49" s="173"/>
      <c r="J49" s="173"/>
      <c r="K49" s="173">
        <f>'実質公債費比率（分子）の構造'!N$45</f>
        <v>1805</v>
      </c>
      <c r="L49" s="173"/>
      <c r="M49" s="173"/>
      <c r="N49" s="173">
        <f>'実質公債費比率（分子）の構造'!O$45</f>
        <v>1696</v>
      </c>
      <c r="O49" s="173"/>
      <c r="P49" s="173"/>
    </row>
    <row r="50" spans="1:16" x14ac:dyDescent="0.15">
      <c r="A50" s="173" t="s">
        <v>71</v>
      </c>
      <c r="B50" s="173" t="e">
        <f>NA()</f>
        <v>#N/A</v>
      </c>
      <c r="C50" s="173">
        <f>IF(ISNUMBER('実質公債費比率（分子）の構造'!K$53),'実質公債費比率（分子）の構造'!K$53,NA())</f>
        <v>669</v>
      </c>
      <c r="D50" s="173" t="e">
        <f>NA()</f>
        <v>#N/A</v>
      </c>
      <c r="E50" s="173" t="e">
        <f>NA()</f>
        <v>#N/A</v>
      </c>
      <c r="F50" s="173">
        <f>IF(ISNUMBER('実質公債費比率（分子）の構造'!L$53),'実質公債費比率（分子）の構造'!L$53,NA())</f>
        <v>569</v>
      </c>
      <c r="G50" s="173" t="e">
        <f>NA()</f>
        <v>#N/A</v>
      </c>
      <c r="H50" s="173" t="e">
        <f>NA()</f>
        <v>#N/A</v>
      </c>
      <c r="I50" s="173">
        <f>IF(ISNUMBER('実質公債費比率（分子）の構造'!M$53),'実質公債費比率（分子）の構造'!M$53,NA())</f>
        <v>631</v>
      </c>
      <c r="J50" s="173" t="e">
        <f>NA()</f>
        <v>#N/A</v>
      </c>
      <c r="K50" s="173" t="e">
        <f>NA()</f>
        <v>#N/A</v>
      </c>
      <c r="L50" s="173">
        <f>IF(ISNUMBER('実質公債費比率（分子）の構造'!N$53),'実質公債費比率（分子）の構造'!N$53,NA())</f>
        <v>431</v>
      </c>
      <c r="M50" s="173" t="e">
        <f>NA()</f>
        <v>#N/A</v>
      </c>
      <c r="N50" s="173" t="e">
        <f>NA()</f>
        <v>#N/A</v>
      </c>
      <c r="O50" s="173">
        <f>IF(ISNUMBER('実質公債費比率（分子）の構造'!O$53),'実質公債費比率（分子）の構造'!O$53,NA())</f>
        <v>375</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25882</v>
      </c>
      <c r="E56" s="172"/>
      <c r="F56" s="172"/>
      <c r="G56" s="172">
        <f>'将来負担比率（分子）の構造'!J$52</f>
        <v>25320</v>
      </c>
      <c r="H56" s="172"/>
      <c r="I56" s="172"/>
      <c r="J56" s="172">
        <f>'将来負担比率（分子）の構造'!K$52</f>
        <v>24125</v>
      </c>
      <c r="K56" s="172"/>
      <c r="L56" s="172"/>
      <c r="M56" s="172">
        <f>'将来負担比率（分子）の構造'!L$52</f>
        <v>23547</v>
      </c>
      <c r="N56" s="172"/>
      <c r="O56" s="172"/>
      <c r="P56" s="172">
        <f>'将来負担比率（分子）の構造'!M$52</f>
        <v>22809</v>
      </c>
    </row>
    <row r="57" spans="1:16" x14ac:dyDescent="0.15">
      <c r="A57" s="172" t="s">
        <v>42</v>
      </c>
      <c r="B57" s="172"/>
      <c r="C57" s="172"/>
      <c r="D57" s="172">
        <f>'将来負担比率（分子）の構造'!I$51</f>
        <v>6095</v>
      </c>
      <c r="E57" s="172"/>
      <c r="F57" s="172"/>
      <c r="G57" s="172">
        <f>'将来負担比率（分子）の構造'!J$51</f>
        <v>6564</v>
      </c>
      <c r="H57" s="172"/>
      <c r="I57" s="172"/>
      <c r="J57" s="172">
        <f>'将来負担比率（分子）の構造'!K$51</f>
        <v>6582</v>
      </c>
      <c r="K57" s="172"/>
      <c r="L57" s="172"/>
      <c r="M57" s="172">
        <f>'将来負担比率（分子）の構造'!L$51</f>
        <v>5762</v>
      </c>
      <c r="N57" s="172"/>
      <c r="O57" s="172"/>
      <c r="P57" s="172">
        <f>'将来負担比率（分子）の構造'!M$51</f>
        <v>5396</v>
      </c>
    </row>
    <row r="58" spans="1:16" x14ac:dyDescent="0.15">
      <c r="A58" s="172" t="s">
        <v>41</v>
      </c>
      <c r="B58" s="172"/>
      <c r="C58" s="172"/>
      <c r="D58" s="172">
        <f>'将来負担比率（分子）の構造'!I$50</f>
        <v>7650</v>
      </c>
      <c r="E58" s="172"/>
      <c r="F58" s="172"/>
      <c r="G58" s="172">
        <f>'将来負担比率（分子）の構造'!J$50</f>
        <v>7415</v>
      </c>
      <c r="H58" s="172"/>
      <c r="I58" s="172"/>
      <c r="J58" s="172">
        <f>'将来負担比率（分子）の構造'!K$50</f>
        <v>7096</v>
      </c>
      <c r="K58" s="172"/>
      <c r="L58" s="172"/>
      <c r="M58" s="172">
        <f>'将来負担比率（分子）の構造'!L$50</f>
        <v>9417</v>
      </c>
      <c r="N58" s="172"/>
      <c r="O58" s="172"/>
      <c r="P58" s="172">
        <f>'将来負担比率（分子）の構造'!M$50</f>
        <v>10374</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f>'将来負担比率（分子）の構造'!I$46</f>
        <v>92</v>
      </c>
      <c r="C61" s="172"/>
      <c r="D61" s="172"/>
      <c r="E61" s="172">
        <f>'将来負担比率（分子）の構造'!J$46</f>
        <v>31</v>
      </c>
      <c r="F61" s="172"/>
      <c r="G61" s="172"/>
      <c r="H61" s="172">
        <f>'将来負担比率（分子）の構造'!K$46</f>
        <v>189</v>
      </c>
      <c r="I61" s="172"/>
      <c r="J61" s="172"/>
      <c r="K61" s="172">
        <f>'将来負担比率（分子）の構造'!L$46</f>
        <v>69</v>
      </c>
      <c r="L61" s="172"/>
      <c r="M61" s="172"/>
      <c r="N61" s="172">
        <f>'将来負担比率（分子）の構造'!M$46</f>
        <v>1</v>
      </c>
      <c r="O61" s="172"/>
      <c r="P61" s="172"/>
    </row>
    <row r="62" spans="1:16" x14ac:dyDescent="0.15">
      <c r="A62" s="172" t="s">
        <v>35</v>
      </c>
      <c r="B62" s="172">
        <f>'将来負担比率（分子）の構造'!I$45</f>
        <v>4106</v>
      </c>
      <c r="C62" s="172"/>
      <c r="D62" s="172"/>
      <c r="E62" s="172">
        <f>'将来負担比率（分子）の構造'!J$45</f>
        <v>3800</v>
      </c>
      <c r="F62" s="172"/>
      <c r="G62" s="172"/>
      <c r="H62" s="172">
        <f>'将来負担比率（分子）の構造'!K$45</f>
        <v>3630</v>
      </c>
      <c r="I62" s="172"/>
      <c r="J62" s="172"/>
      <c r="K62" s="172">
        <f>'将来負担比率（分子）の構造'!L$45</f>
        <v>3591</v>
      </c>
      <c r="L62" s="172"/>
      <c r="M62" s="172"/>
      <c r="N62" s="172">
        <f>'将来負担比率（分子）の構造'!M$45</f>
        <v>3351</v>
      </c>
      <c r="O62" s="172"/>
      <c r="P62" s="172"/>
    </row>
    <row r="63" spans="1:16" x14ac:dyDescent="0.15">
      <c r="A63" s="172" t="s">
        <v>34</v>
      </c>
      <c r="B63" s="172">
        <f>'将来負担比率（分子）の構造'!I$44</f>
        <v>126</v>
      </c>
      <c r="C63" s="172"/>
      <c r="D63" s="172"/>
      <c r="E63" s="172">
        <f>'将来負担比率（分子）の構造'!J$44</f>
        <v>142</v>
      </c>
      <c r="F63" s="172"/>
      <c r="G63" s="172"/>
      <c r="H63" s="172">
        <f>'将来負担比率（分子）の構造'!K$44</f>
        <v>339</v>
      </c>
      <c r="I63" s="172"/>
      <c r="J63" s="172"/>
      <c r="K63" s="172">
        <f>'将来負担比率（分子）の構造'!L$44</f>
        <v>892</v>
      </c>
      <c r="L63" s="172"/>
      <c r="M63" s="172"/>
      <c r="N63" s="172">
        <f>'将来負担比率（分子）の構造'!M$44</f>
        <v>861</v>
      </c>
      <c r="O63" s="172"/>
      <c r="P63" s="172"/>
    </row>
    <row r="64" spans="1:16" x14ac:dyDescent="0.15">
      <c r="A64" s="172" t="s">
        <v>33</v>
      </c>
      <c r="B64" s="172">
        <f>'将来負担比率（分子）の構造'!I$43</f>
        <v>16646</v>
      </c>
      <c r="C64" s="172"/>
      <c r="D64" s="172"/>
      <c r="E64" s="172">
        <f>'将来負担比率（分子）の構造'!J$43</f>
        <v>15575</v>
      </c>
      <c r="F64" s="172"/>
      <c r="G64" s="172"/>
      <c r="H64" s="172">
        <f>'将来負担比率（分子）の構造'!K$43</f>
        <v>14724</v>
      </c>
      <c r="I64" s="172"/>
      <c r="J64" s="172"/>
      <c r="K64" s="172">
        <f>'将来負担比率（分子）の構造'!L$43</f>
        <v>11946</v>
      </c>
      <c r="L64" s="172"/>
      <c r="M64" s="172"/>
      <c r="N64" s="172">
        <f>'将来負担比率（分子）の構造'!M$43</f>
        <v>12376</v>
      </c>
      <c r="O64" s="172"/>
      <c r="P64" s="172"/>
    </row>
    <row r="65" spans="1:16" x14ac:dyDescent="0.15">
      <c r="A65" s="172" t="s">
        <v>32</v>
      </c>
      <c r="B65" s="172">
        <f>'将来負担比率（分子）の構造'!I$42</f>
        <v>15</v>
      </c>
      <c r="C65" s="172"/>
      <c r="D65" s="172"/>
      <c r="E65" s="172">
        <f>'将来負担比率（分子）の構造'!J$42</f>
        <v>8</v>
      </c>
      <c r="F65" s="172"/>
      <c r="G65" s="172"/>
      <c r="H65" s="172">
        <f>'将来負担比率（分子）の構造'!K$42</f>
        <v>2</v>
      </c>
      <c r="I65" s="172"/>
      <c r="J65" s="172"/>
      <c r="K65" s="172">
        <f>'将来負担比率（分子）の構造'!L$42</f>
        <v>2</v>
      </c>
      <c r="L65" s="172"/>
      <c r="M65" s="172"/>
      <c r="N65" s="172" t="str">
        <f>'将来負担比率（分子）の構造'!M$42</f>
        <v>-</v>
      </c>
      <c r="O65" s="172"/>
      <c r="P65" s="172"/>
    </row>
    <row r="66" spans="1:16" x14ac:dyDescent="0.15">
      <c r="A66" s="172" t="s">
        <v>31</v>
      </c>
      <c r="B66" s="172">
        <f>'将来負担比率（分子）の構造'!I$41</f>
        <v>19534</v>
      </c>
      <c r="C66" s="172"/>
      <c r="D66" s="172"/>
      <c r="E66" s="172">
        <f>'将来負担比率（分子）の構造'!J$41</f>
        <v>18809</v>
      </c>
      <c r="F66" s="172"/>
      <c r="G66" s="172"/>
      <c r="H66" s="172">
        <f>'将来負担比率（分子）の構造'!K$41</f>
        <v>18584</v>
      </c>
      <c r="I66" s="172"/>
      <c r="J66" s="172"/>
      <c r="K66" s="172">
        <f>'将来負担比率（分子）の構造'!L$41</f>
        <v>18394</v>
      </c>
      <c r="L66" s="172"/>
      <c r="M66" s="172"/>
      <c r="N66" s="172">
        <f>'将来負担比率（分子）の構造'!M$41</f>
        <v>18161</v>
      </c>
      <c r="O66" s="172"/>
      <c r="P66" s="172"/>
    </row>
    <row r="67" spans="1:16" x14ac:dyDescent="0.15">
      <c r="A67" s="172" t="s">
        <v>75</v>
      </c>
      <c r="B67" s="172" t="e">
        <f>NA()</f>
        <v>#N/A</v>
      </c>
      <c r="C67" s="172">
        <f>IF(ISNUMBER('将来負担比率（分子）の構造'!I$53), IF('将来負担比率（分子）の構造'!I$53 &lt; 0, 0, '将来負担比率（分子）の構造'!I$53), NA())</f>
        <v>892</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1577</v>
      </c>
      <c r="C72" s="176">
        <f>基金残高に係る経年分析!G55</f>
        <v>1500</v>
      </c>
      <c r="D72" s="176">
        <f>基金残高に係る経年分析!H55</f>
        <v>1921</v>
      </c>
    </row>
    <row r="73" spans="1:16" x14ac:dyDescent="0.15">
      <c r="A73" s="175" t="s">
        <v>78</v>
      </c>
      <c r="B73" s="176">
        <f>基金残高に係る経年分析!F56</f>
        <v>273</v>
      </c>
      <c r="C73" s="176">
        <f>基金残高に係る経年分析!G56</f>
        <v>95</v>
      </c>
      <c r="D73" s="176">
        <f>基金残高に係る経年分析!H56</f>
        <v>146</v>
      </c>
    </row>
    <row r="74" spans="1:16" x14ac:dyDescent="0.15">
      <c r="A74" s="175" t="s">
        <v>79</v>
      </c>
      <c r="B74" s="176">
        <f>基金残高に係る経年分析!F57</f>
        <v>10787</v>
      </c>
      <c r="C74" s="176">
        <f>基金残高に係る経年分析!G57</f>
        <v>7300</v>
      </c>
      <c r="D74" s="176">
        <f>基金残高に係る経年分析!H57</f>
        <v>7018</v>
      </c>
    </row>
  </sheetData>
  <sheetProtection algorithmName="SHA-512" hashValue="x9qcBTJ8ykEoNhHLgFaNEsR/mKdZfNYWYJA2EyzZMkr8Eck+h4BMxzjoxXSUo3l5U4gYjgKlCO2A9ADBpDwPjw==" saltValue="XJhNG0/efkDQDYOa8+W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election activeCell="S46" sqref="S46"/>
    </sheetView>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6" t="s">
        <v>211</v>
      </c>
      <c r="DI1" s="747"/>
      <c r="DJ1" s="747"/>
      <c r="DK1" s="747"/>
      <c r="DL1" s="747"/>
      <c r="DM1" s="747"/>
      <c r="DN1" s="748"/>
      <c r="DO1" s="212"/>
      <c r="DP1" s="746" t="s">
        <v>212</v>
      </c>
      <c r="DQ1" s="747"/>
      <c r="DR1" s="747"/>
      <c r="DS1" s="747"/>
      <c r="DT1" s="747"/>
      <c r="DU1" s="747"/>
      <c r="DV1" s="747"/>
      <c r="DW1" s="747"/>
      <c r="DX1" s="747"/>
      <c r="DY1" s="747"/>
      <c r="DZ1" s="747"/>
      <c r="EA1" s="747"/>
      <c r="EB1" s="747"/>
      <c r="EC1" s="748"/>
      <c r="ED1" s="210"/>
      <c r="EE1" s="210"/>
      <c r="EF1" s="210"/>
      <c r="EG1" s="210"/>
      <c r="EH1" s="210"/>
      <c r="EI1" s="210"/>
      <c r="EJ1" s="210"/>
      <c r="EK1" s="210"/>
      <c r="EL1" s="210"/>
      <c r="EM1" s="210"/>
    </row>
    <row r="2" spans="2:143" ht="22.5" customHeight="1" x14ac:dyDescent="0.15">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87" t="s">
        <v>214</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215</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216</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15">
      <c r="B4" s="687" t="s">
        <v>1</v>
      </c>
      <c r="C4" s="688"/>
      <c r="D4" s="688"/>
      <c r="E4" s="688"/>
      <c r="F4" s="688"/>
      <c r="G4" s="688"/>
      <c r="H4" s="688"/>
      <c r="I4" s="688"/>
      <c r="J4" s="688"/>
      <c r="K4" s="688"/>
      <c r="L4" s="688"/>
      <c r="M4" s="688"/>
      <c r="N4" s="688"/>
      <c r="O4" s="688"/>
      <c r="P4" s="688"/>
      <c r="Q4" s="689"/>
      <c r="R4" s="687" t="s">
        <v>217</v>
      </c>
      <c r="S4" s="688"/>
      <c r="T4" s="688"/>
      <c r="U4" s="688"/>
      <c r="V4" s="688"/>
      <c r="W4" s="688"/>
      <c r="X4" s="688"/>
      <c r="Y4" s="689"/>
      <c r="Z4" s="687" t="s">
        <v>218</v>
      </c>
      <c r="AA4" s="688"/>
      <c r="AB4" s="688"/>
      <c r="AC4" s="689"/>
      <c r="AD4" s="687" t="s">
        <v>219</v>
      </c>
      <c r="AE4" s="688"/>
      <c r="AF4" s="688"/>
      <c r="AG4" s="688"/>
      <c r="AH4" s="688"/>
      <c r="AI4" s="688"/>
      <c r="AJ4" s="688"/>
      <c r="AK4" s="689"/>
      <c r="AL4" s="687" t="s">
        <v>218</v>
      </c>
      <c r="AM4" s="688"/>
      <c r="AN4" s="688"/>
      <c r="AO4" s="689"/>
      <c r="AP4" s="743" t="s">
        <v>220</v>
      </c>
      <c r="AQ4" s="743"/>
      <c r="AR4" s="743"/>
      <c r="AS4" s="743"/>
      <c r="AT4" s="743"/>
      <c r="AU4" s="743"/>
      <c r="AV4" s="743"/>
      <c r="AW4" s="743"/>
      <c r="AX4" s="743"/>
      <c r="AY4" s="743"/>
      <c r="AZ4" s="743"/>
      <c r="BA4" s="743"/>
      <c r="BB4" s="743"/>
      <c r="BC4" s="743"/>
      <c r="BD4" s="743"/>
      <c r="BE4" s="743"/>
      <c r="BF4" s="743"/>
      <c r="BG4" s="743" t="s">
        <v>221</v>
      </c>
      <c r="BH4" s="743"/>
      <c r="BI4" s="743"/>
      <c r="BJ4" s="743"/>
      <c r="BK4" s="743"/>
      <c r="BL4" s="743"/>
      <c r="BM4" s="743"/>
      <c r="BN4" s="743"/>
      <c r="BO4" s="743" t="s">
        <v>218</v>
      </c>
      <c r="BP4" s="743"/>
      <c r="BQ4" s="743"/>
      <c r="BR4" s="743"/>
      <c r="BS4" s="743" t="s">
        <v>222</v>
      </c>
      <c r="BT4" s="743"/>
      <c r="BU4" s="743"/>
      <c r="BV4" s="743"/>
      <c r="BW4" s="743"/>
      <c r="BX4" s="743"/>
      <c r="BY4" s="743"/>
      <c r="BZ4" s="743"/>
      <c r="CA4" s="743"/>
      <c r="CB4" s="743"/>
      <c r="CD4" s="730" t="s">
        <v>223</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361" customFormat="1" ht="11.25" customHeight="1" x14ac:dyDescent="0.15">
      <c r="B5" s="696" t="s">
        <v>224</v>
      </c>
      <c r="C5" s="697"/>
      <c r="D5" s="697"/>
      <c r="E5" s="697"/>
      <c r="F5" s="697"/>
      <c r="G5" s="697"/>
      <c r="H5" s="697"/>
      <c r="I5" s="697"/>
      <c r="J5" s="697"/>
      <c r="K5" s="697"/>
      <c r="L5" s="697"/>
      <c r="M5" s="697"/>
      <c r="N5" s="697"/>
      <c r="O5" s="697"/>
      <c r="P5" s="697"/>
      <c r="Q5" s="698"/>
      <c r="R5" s="681">
        <v>5830843</v>
      </c>
      <c r="S5" s="682"/>
      <c r="T5" s="682"/>
      <c r="U5" s="682"/>
      <c r="V5" s="682"/>
      <c r="W5" s="682"/>
      <c r="X5" s="682"/>
      <c r="Y5" s="725"/>
      <c r="Z5" s="744">
        <v>20.3</v>
      </c>
      <c r="AA5" s="744"/>
      <c r="AB5" s="744"/>
      <c r="AC5" s="744"/>
      <c r="AD5" s="745">
        <v>5362595</v>
      </c>
      <c r="AE5" s="745"/>
      <c r="AF5" s="745"/>
      <c r="AG5" s="745"/>
      <c r="AH5" s="745"/>
      <c r="AI5" s="745"/>
      <c r="AJ5" s="745"/>
      <c r="AK5" s="745"/>
      <c r="AL5" s="726">
        <v>43</v>
      </c>
      <c r="AM5" s="701"/>
      <c r="AN5" s="701"/>
      <c r="AO5" s="727"/>
      <c r="AP5" s="696" t="s">
        <v>225</v>
      </c>
      <c r="AQ5" s="697"/>
      <c r="AR5" s="697"/>
      <c r="AS5" s="697"/>
      <c r="AT5" s="697"/>
      <c r="AU5" s="697"/>
      <c r="AV5" s="697"/>
      <c r="AW5" s="697"/>
      <c r="AX5" s="697"/>
      <c r="AY5" s="697"/>
      <c r="AZ5" s="697"/>
      <c r="BA5" s="697"/>
      <c r="BB5" s="697"/>
      <c r="BC5" s="697"/>
      <c r="BD5" s="697"/>
      <c r="BE5" s="697"/>
      <c r="BF5" s="698"/>
      <c r="BG5" s="628">
        <v>5362595</v>
      </c>
      <c r="BH5" s="629"/>
      <c r="BI5" s="629"/>
      <c r="BJ5" s="629"/>
      <c r="BK5" s="629"/>
      <c r="BL5" s="629"/>
      <c r="BM5" s="629"/>
      <c r="BN5" s="630"/>
      <c r="BO5" s="655">
        <v>92</v>
      </c>
      <c r="BP5" s="655"/>
      <c r="BQ5" s="655"/>
      <c r="BR5" s="655"/>
      <c r="BS5" s="656">
        <v>32798</v>
      </c>
      <c r="BT5" s="656"/>
      <c r="BU5" s="656"/>
      <c r="BV5" s="656"/>
      <c r="BW5" s="656"/>
      <c r="BX5" s="656"/>
      <c r="BY5" s="656"/>
      <c r="BZ5" s="656"/>
      <c r="CA5" s="656"/>
      <c r="CB5" s="714"/>
      <c r="CD5" s="730" t="s">
        <v>220</v>
      </c>
      <c r="CE5" s="731"/>
      <c r="CF5" s="731"/>
      <c r="CG5" s="731"/>
      <c r="CH5" s="731"/>
      <c r="CI5" s="731"/>
      <c r="CJ5" s="731"/>
      <c r="CK5" s="731"/>
      <c r="CL5" s="731"/>
      <c r="CM5" s="731"/>
      <c r="CN5" s="731"/>
      <c r="CO5" s="731"/>
      <c r="CP5" s="731"/>
      <c r="CQ5" s="732"/>
      <c r="CR5" s="730" t="s">
        <v>226</v>
      </c>
      <c r="CS5" s="731"/>
      <c r="CT5" s="731"/>
      <c r="CU5" s="731"/>
      <c r="CV5" s="731"/>
      <c r="CW5" s="731"/>
      <c r="CX5" s="731"/>
      <c r="CY5" s="732"/>
      <c r="CZ5" s="730" t="s">
        <v>218</v>
      </c>
      <c r="DA5" s="731"/>
      <c r="DB5" s="731"/>
      <c r="DC5" s="732"/>
      <c r="DD5" s="730" t="s">
        <v>227</v>
      </c>
      <c r="DE5" s="731"/>
      <c r="DF5" s="731"/>
      <c r="DG5" s="731"/>
      <c r="DH5" s="731"/>
      <c r="DI5" s="731"/>
      <c r="DJ5" s="731"/>
      <c r="DK5" s="731"/>
      <c r="DL5" s="731"/>
      <c r="DM5" s="731"/>
      <c r="DN5" s="731"/>
      <c r="DO5" s="731"/>
      <c r="DP5" s="732"/>
      <c r="DQ5" s="730" t="s">
        <v>228</v>
      </c>
      <c r="DR5" s="731"/>
      <c r="DS5" s="731"/>
      <c r="DT5" s="731"/>
      <c r="DU5" s="731"/>
      <c r="DV5" s="731"/>
      <c r="DW5" s="731"/>
      <c r="DX5" s="731"/>
      <c r="DY5" s="731"/>
      <c r="DZ5" s="731"/>
      <c r="EA5" s="731"/>
      <c r="EB5" s="731"/>
      <c r="EC5" s="732"/>
    </row>
    <row r="6" spans="2:143" ht="11.25" customHeight="1" x14ac:dyDescent="0.15">
      <c r="B6" s="625" t="s">
        <v>229</v>
      </c>
      <c r="C6" s="626"/>
      <c r="D6" s="626"/>
      <c r="E6" s="626"/>
      <c r="F6" s="626"/>
      <c r="G6" s="626"/>
      <c r="H6" s="626"/>
      <c r="I6" s="626"/>
      <c r="J6" s="626"/>
      <c r="K6" s="626"/>
      <c r="L6" s="626"/>
      <c r="M6" s="626"/>
      <c r="N6" s="626"/>
      <c r="O6" s="626"/>
      <c r="P6" s="626"/>
      <c r="Q6" s="627"/>
      <c r="R6" s="628">
        <v>122504</v>
      </c>
      <c r="S6" s="629"/>
      <c r="T6" s="629"/>
      <c r="U6" s="629"/>
      <c r="V6" s="629"/>
      <c r="W6" s="629"/>
      <c r="X6" s="629"/>
      <c r="Y6" s="630"/>
      <c r="Z6" s="655">
        <v>0.4</v>
      </c>
      <c r="AA6" s="655"/>
      <c r="AB6" s="655"/>
      <c r="AC6" s="655"/>
      <c r="AD6" s="656">
        <v>122504</v>
      </c>
      <c r="AE6" s="656"/>
      <c r="AF6" s="656"/>
      <c r="AG6" s="656"/>
      <c r="AH6" s="656"/>
      <c r="AI6" s="656"/>
      <c r="AJ6" s="656"/>
      <c r="AK6" s="656"/>
      <c r="AL6" s="631">
        <v>1</v>
      </c>
      <c r="AM6" s="632"/>
      <c r="AN6" s="632"/>
      <c r="AO6" s="657"/>
      <c r="AP6" s="625" t="s">
        <v>230</v>
      </c>
      <c r="AQ6" s="626"/>
      <c r="AR6" s="626"/>
      <c r="AS6" s="626"/>
      <c r="AT6" s="626"/>
      <c r="AU6" s="626"/>
      <c r="AV6" s="626"/>
      <c r="AW6" s="626"/>
      <c r="AX6" s="626"/>
      <c r="AY6" s="626"/>
      <c r="AZ6" s="626"/>
      <c r="BA6" s="626"/>
      <c r="BB6" s="626"/>
      <c r="BC6" s="626"/>
      <c r="BD6" s="626"/>
      <c r="BE6" s="626"/>
      <c r="BF6" s="627"/>
      <c r="BG6" s="628">
        <v>5362595</v>
      </c>
      <c r="BH6" s="629"/>
      <c r="BI6" s="629"/>
      <c r="BJ6" s="629"/>
      <c r="BK6" s="629"/>
      <c r="BL6" s="629"/>
      <c r="BM6" s="629"/>
      <c r="BN6" s="630"/>
      <c r="BO6" s="655">
        <v>92</v>
      </c>
      <c r="BP6" s="655"/>
      <c r="BQ6" s="655"/>
      <c r="BR6" s="655"/>
      <c r="BS6" s="656">
        <v>32798</v>
      </c>
      <c r="BT6" s="656"/>
      <c r="BU6" s="656"/>
      <c r="BV6" s="656"/>
      <c r="BW6" s="656"/>
      <c r="BX6" s="656"/>
      <c r="BY6" s="656"/>
      <c r="BZ6" s="656"/>
      <c r="CA6" s="656"/>
      <c r="CB6" s="714"/>
      <c r="CD6" s="684" t="s">
        <v>231</v>
      </c>
      <c r="CE6" s="685"/>
      <c r="CF6" s="685"/>
      <c r="CG6" s="685"/>
      <c r="CH6" s="685"/>
      <c r="CI6" s="685"/>
      <c r="CJ6" s="685"/>
      <c r="CK6" s="685"/>
      <c r="CL6" s="685"/>
      <c r="CM6" s="685"/>
      <c r="CN6" s="685"/>
      <c r="CO6" s="685"/>
      <c r="CP6" s="685"/>
      <c r="CQ6" s="686"/>
      <c r="CR6" s="628">
        <v>205618</v>
      </c>
      <c r="CS6" s="629"/>
      <c r="CT6" s="629"/>
      <c r="CU6" s="629"/>
      <c r="CV6" s="629"/>
      <c r="CW6" s="629"/>
      <c r="CX6" s="629"/>
      <c r="CY6" s="630"/>
      <c r="CZ6" s="726">
        <v>0.8</v>
      </c>
      <c r="DA6" s="701"/>
      <c r="DB6" s="701"/>
      <c r="DC6" s="729"/>
      <c r="DD6" s="634" t="s">
        <v>130</v>
      </c>
      <c r="DE6" s="629"/>
      <c r="DF6" s="629"/>
      <c r="DG6" s="629"/>
      <c r="DH6" s="629"/>
      <c r="DI6" s="629"/>
      <c r="DJ6" s="629"/>
      <c r="DK6" s="629"/>
      <c r="DL6" s="629"/>
      <c r="DM6" s="629"/>
      <c r="DN6" s="629"/>
      <c r="DO6" s="629"/>
      <c r="DP6" s="630"/>
      <c r="DQ6" s="634">
        <v>205618</v>
      </c>
      <c r="DR6" s="629"/>
      <c r="DS6" s="629"/>
      <c r="DT6" s="629"/>
      <c r="DU6" s="629"/>
      <c r="DV6" s="629"/>
      <c r="DW6" s="629"/>
      <c r="DX6" s="629"/>
      <c r="DY6" s="629"/>
      <c r="DZ6" s="629"/>
      <c r="EA6" s="629"/>
      <c r="EB6" s="629"/>
      <c r="EC6" s="673"/>
    </row>
    <row r="7" spans="2:143" ht="11.25" customHeight="1" x14ac:dyDescent="0.15">
      <c r="B7" s="625" t="s">
        <v>233</v>
      </c>
      <c r="C7" s="626"/>
      <c r="D7" s="626"/>
      <c r="E7" s="626"/>
      <c r="F7" s="626"/>
      <c r="G7" s="626"/>
      <c r="H7" s="626"/>
      <c r="I7" s="626"/>
      <c r="J7" s="626"/>
      <c r="K7" s="626"/>
      <c r="L7" s="626"/>
      <c r="M7" s="626"/>
      <c r="N7" s="626"/>
      <c r="O7" s="626"/>
      <c r="P7" s="626"/>
      <c r="Q7" s="627"/>
      <c r="R7" s="628">
        <v>2470</v>
      </c>
      <c r="S7" s="629"/>
      <c r="T7" s="629"/>
      <c r="U7" s="629"/>
      <c r="V7" s="629"/>
      <c r="W7" s="629"/>
      <c r="X7" s="629"/>
      <c r="Y7" s="630"/>
      <c r="Z7" s="655">
        <v>0</v>
      </c>
      <c r="AA7" s="655"/>
      <c r="AB7" s="655"/>
      <c r="AC7" s="655"/>
      <c r="AD7" s="656">
        <v>2470</v>
      </c>
      <c r="AE7" s="656"/>
      <c r="AF7" s="656"/>
      <c r="AG7" s="656"/>
      <c r="AH7" s="656"/>
      <c r="AI7" s="656"/>
      <c r="AJ7" s="656"/>
      <c r="AK7" s="656"/>
      <c r="AL7" s="631">
        <v>0</v>
      </c>
      <c r="AM7" s="632"/>
      <c r="AN7" s="632"/>
      <c r="AO7" s="657"/>
      <c r="AP7" s="625" t="s">
        <v>234</v>
      </c>
      <c r="AQ7" s="626"/>
      <c r="AR7" s="626"/>
      <c r="AS7" s="626"/>
      <c r="AT7" s="626"/>
      <c r="AU7" s="626"/>
      <c r="AV7" s="626"/>
      <c r="AW7" s="626"/>
      <c r="AX7" s="626"/>
      <c r="AY7" s="626"/>
      <c r="AZ7" s="626"/>
      <c r="BA7" s="626"/>
      <c r="BB7" s="626"/>
      <c r="BC7" s="626"/>
      <c r="BD7" s="626"/>
      <c r="BE7" s="626"/>
      <c r="BF7" s="627"/>
      <c r="BG7" s="628">
        <v>2542853</v>
      </c>
      <c r="BH7" s="629"/>
      <c r="BI7" s="629"/>
      <c r="BJ7" s="629"/>
      <c r="BK7" s="629"/>
      <c r="BL7" s="629"/>
      <c r="BM7" s="629"/>
      <c r="BN7" s="630"/>
      <c r="BO7" s="655">
        <v>43.6</v>
      </c>
      <c r="BP7" s="655"/>
      <c r="BQ7" s="655"/>
      <c r="BR7" s="655"/>
      <c r="BS7" s="656">
        <v>32798</v>
      </c>
      <c r="BT7" s="656"/>
      <c r="BU7" s="656"/>
      <c r="BV7" s="656"/>
      <c r="BW7" s="656"/>
      <c r="BX7" s="656"/>
      <c r="BY7" s="656"/>
      <c r="BZ7" s="656"/>
      <c r="CA7" s="656"/>
      <c r="CB7" s="714"/>
      <c r="CD7" s="665" t="s">
        <v>235</v>
      </c>
      <c r="CE7" s="666"/>
      <c r="CF7" s="666"/>
      <c r="CG7" s="666"/>
      <c r="CH7" s="666"/>
      <c r="CI7" s="666"/>
      <c r="CJ7" s="666"/>
      <c r="CK7" s="666"/>
      <c r="CL7" s="666"/>
      <c r="CM7" s="666"/>
      <c r="CN7" s="666"/>
      <c r="CO7" s="666"/>
      <c r="CP7" s="666"/>
      <c r="CQ7" s="667"/>
      <c r="CR7" s="628">
        <v>4232787</v>
      </c>
      <c r="CS7" s="629"/>
      <c r="CT7" s="629"/>
      <c r="CU7" s="629"/>
      <c r="CV7" s="629"/>
      <c r="CW7" s="629"/>
      <c r="CX7" s="629"/>
      <c r="CY7" s="630"/>
      <c r="CZ7" s="655">
        <v>15.6</v>
      </c>
      <c r="DA7" s="655"/>
      <c r="DB7" s="655"/>
      <c r="DC7" s="655"/>
      <c r="DD7" s="634">
        <v>646182</v>
      </c>
      <c r="DE7" s="629"/>
      <c r="DF7" s="629"/>
      <c r="DG7" s="629"/>
      <c r="DH7" s="629"/>
      <c r="DI7" s="629"/>
      <c r="DJ7" s="629"/>
      <c r="DK7" s="629"/>
      <c r="DL7" s="629"/>
      <c r="DM7" s="629"/>
      <c r="DN7" s="629"/>
      <c r="DO7" s="629"/>
      <c r="DP7" s="630"/>
      <c r="DQ7" s="634">
        <v>2731773</v>
      </c>
      <c r="DR7" s="629"/>
      <c r="DS7" s="629"/>
      <c r="DT7" s="629"/>
      <c r="DU7" s="629"/>
      <c r="DV7" s="629"/>
      <c r="DW7" s="629"/>
      <c r="DX7" s="629"/>
      <c r="DY7" s="629"/>
      <c r="DZ7" s="629"/>
      <c r="EA7" s="629"/>
      <c r="EB7" s="629"/>
      <c r="EC7" s="673"/>
    </row>
    <row r="8" spans="2:143" ht="11.25" customHeight="1" x14ac:dyDescent="0.15">
      <c r="B8" s="625" t="s">
        <v>236</v>
      </c>
      <c r="C8" s="626"/>
      <c r="D8" s="626"/>
      <c r="E8" s="626"/>
      <c r="F8" s="626"/>
      <c r="G8" s="626"/>
      <c r="H8" s="626"/>
      <c r="I8" s="626"/>
      <c r="J8" s="626"/>
      <c r="K8" s="626"/>
      <c r="L8" s="626"/>
      <c r="M8" s="626"/>
      <c r="N8" s="626"/>
      <c r="O8" s="626"/>
      <c r="P8" s="626"/>
      <c r="Q8" s="627"/>
      <c r="R8" s="628">
        <v>22303</v>
      </c>
      <c r="S8" s="629"/>
      <c r="T8" s="629"/>
      <c r="U8" s="629"/>
      <c r="V8" s="629"/>
      <c r="W8" s="629"/>
      <c r="X8" s="629"/>
      <c r="Y8" s="630"/>
      <c r="Z8" s="655">
        <v>0.1</v>
      </c>
      <c r="AA8" s="655"/>
      <c r="AB8" s="655"/>
      <c r="AC8" s="655"/>
      <c r="AD8" s="656">
        <v>22303</v>
      </c>
      <c r="AE8" s="656"/>
      <c r="AF8" s="656"/>
      <c r="AG8" s="656"/>
      <c r="AH8" s="656"/>
      <c r="AI8" s="656"/>
      <c r="AJ8" s="656"/>
      <c r="AK8" s="656"/>
      <c r="AL8" s="631">
        <v>0.2</v>
      </c>
      <c r="AM8" s="632"/>
      <c r="AN8" s="632"/>
      <c r="AO8" s="657"/>
      <c r="AP8" s="625" t="s">
        <v>237</v>
      </c>
      <c r="AQ8" s="626"/>
      <c r="AR8" s="626"/>
      <c r="AS8" s="626"/>
      <c r="AT8" s="626"/>
      <c r="AU8" s="626"/>
      <c r="AV8" s="626"/>
      <c r="AW8" s="626"/>
      <c r="AX8" s="626"/>
      <c r="AY8" s="626"/>
      <c r="AZ8" s="626"/>
      <c r="BA8" s="626"/>
      <c r="BB8" s="626"/>
      <c r="BC8" s="626"/>
      <c r="BD8" s="626"/>
      <c r="BE8" s="626"/>
      <c r="BF8" s="627"/>
      <c r="BG8" s="628">
        <v>90482</v>
      </c>
      <c r="BH8" s="629"/>
      <c r="BI8" s="629"/>
      <c r="BJ8" s="629"/>
      <c r="BK8" s="629"/>
      <c r="BL8" s="629"/>
      <c r="BM8" s="629"/>
      <c r="BN8" s="630"/>
      <c r="BO8" s="655">
        <v>1.6</v>
      </c>
      <c r="BP8" s="655"/>
      <c r="BQ8" s="655"/>
      <c r="BR8" s="655"/>
      <c r="BS8" s="656" t="s">
        <v>130</v>
      </c>
      <c r="BT8" s="656"/>
      <c r="BU8" s="656"/>
      <c r="BV8" s="656"/>
      <c r="BW8" s="656"/>
      <c r="BX8" s="656"/>
      <c r="BY8" s="656"/>
      <c r="BZ8" s="656"/>
      <c r="CA8" s="656"/>
      <c r="CB8" s="714"/>
      <c r="CD8" s="665" t="s">
        <v>238</v>
      </c>
      <c r="CE8" s="666"/>
      <c r="CF8" s="666"/>
      <c r="CG8" s="666"/>
      <c r="CH8" s="666"/>
      <c r="CI8" s="666"/>
      <c r="CJ8" s="666"/>
      <c r="CK8" s="666"/>
      <c r="CL8" s="666"/>
      <c r="CM8" s="666"/>
      <c r="CN8" s="666"/>
      <c r="CO8" s="666"/>
      <c r="CP8" s="666"/>
      <c r="CQ8" s="667"/>
      <c r="CR8" s="628">
        <v>9858401</v>
      </c>
      <c r="CS8" s="629"/>
      <c r="CT8" s="629"/>
      <c r="CU8" s="629"/>
      <c r="CV8" s="629"/>
      <c r="CW8" s="629"/>
      <c r="CX8" s="629"/>
      <c r="CY8" s="630"/>
      <c r="CZ8" s="655">
        <v>36.4</v>
      </c>
      <c r="DA8" s="655"/>
      <c r="DB8" s="655"/>
      <c r="DC8" s="655"/>
      <c r="DD8" s="634">
        <v>66451</v>
      </c>
      <c r="DE8" s="629"/>
      <c r="DF8" s="629"/>
      <c r="DG8" s="629"/>
      <c r="DH8" s="629"/>
      <c r="DI8" s="629"/>
      <c r="DJ8" s="629"/>
      <c r="DK8" s="629"/>
      <c r="DL8" s="629"/>
      <c r="DM8" s="629"/>
      <c r="DN8" s="629"/>
      <c r="DO8" s="629"/>
      <c r="DP8" s="630"/>
      <c r="DQ8" s="634">
        <v>4664528</v>
      </c>
      <c r="DR8" s="629"/>
      <c r="DS8" s="629"/>
      <c r="DT8" s="629"/>
      <c r="DU8" s="629"/>
      <c r="DV8" s="629"/>
      <c r="DW8" s="629"/>
      <c r="DX8" s="629"/>
      <c r="DY8" s="629"/>
      <c r="DZ8" s="629"/>
      <c r="EA8" s="629"/>
      <c r="EB8" s="629"/>
      <c r="EC8" s="673"/>
    </row>
    <row r="9" spans="2:143" ht="11.25" customHeight="1" x14ac:dyDescent="0.15">
      <c r="B9" s="625" t="s">
        <v>239</v>
      </c>
      <c r="C9" s="626"/>
      <c r="D9" s="626"/>
      <c r="E9" s="626"/>
      <c r="F9" s="626"/>
      <c r="G9" s="626"/>
      <c r="H9" s="626"/>
      <c r="I9" s="626"/>
      <c r="J9" s="626"/>
      <c r="K9" s="626"/>
      <c r="L9" s="626"/>
      <c r="M9" s="626"/>
      <c r="N9" s="626"/>
      <c r="O9" s="626"/>
      <c r="P9" s="626"/>
      <c r="Q9" s="627"/>
      <c r="R9" s="628">
        <v>25526</v>
      </c>
      <c r="S9" s="629"/>
      <c r="T9" s="629"/>
      <c r="U9" s="629"/>
      <c r="V9" s="629"/>
      <c r="W9" s="629"/>
      <c r="X9" s="629"/>
      <c r="Y9" s="630"/>
      <c r="Z9" s="655">
        <v>0.1</v>
      </c>
      <c r="AA9" s="655"/>
      <c r="AB9" s="655"/>
      <c r="AC9" s="655"/>
      <c r="AD9" s="656">
        <v>25526</v>
      </c>
      <c r="AE9" s="656"/>
      <c r="AF9" s="656"/>
      <c r="AG9" s="656"/>
      <c r="AH9" s="656"/>
      <c r="AI9" s="656"/>
      <c r="AJ9" s="656"/>
      <c r="AK9" s="656"/>
      <c r="AL9" s="631">
        <v>0.2</v>
      </c>
      <c r="AM9" s="632"/>
      <c r="AN9" s="632"/>
      <c r="AO9" s="657"/>
      <c r="AP9" s="625" t="s">
        <v>240</v>
      </c>
      <c r="AQ9" s="626"/>
      <c r="AR9" s="626"/>
      <c r="AS9" s="626"/>
      <c r="AT9" s="626"/>
      <c r="AU9" s="626"/>
      <c r="AV9" s="626"/>
      <c r="AW9" s="626"/>
      <c r="AX9" s="626"/>
      <c r="AY9" s="626"/>
      <c r="AZ9" s="626"/>
      <c r="BA9" s="626"/>
      <c r="BB9" s="626"/>
      <c r="BC9" s="626"/>
      <c r="BD9" s="626"/>
      <c r="BE9" s="626"/>
      <c r="BF9" s="627"/>
      <c r="BG9" s="628">
        <v>2174140</v>
      </c>
      <c r="BH9" s="629"/>
      <c r="BI9" s="629"/>
      <c r="BJ9" s="629"/>
      <c r="BK9" s="629"/>
      <c r="BL9" s="629"/>
      <c r="BM9" s="629"/>
      <c r="BN9" s="630"/>
      <c r="BO9" s="655">
        <v>37.299999999999997</v>
      </c>
      <c r="BP9" s="655"/>
      <c r="BQ9" s="655"/>
      <c r="BR9" s="655"/>
      <c r="BS9" s="656" t="s">
        <v>130</v>
      </c>
      <c r="BT9" s="656"/>
      <c r="BU9" s="656"/>
      <c r="BV9" s="656"/>
      <c r="BW9" s="656"/>
      <c r="BX9" s="656"/>
      <c r="BY9" s="656"/>
      <c r="BZ9" s="656"/>
      <c r="CA9" s="656"/>
      <c r="CB9" s="714"/>
      <c r="CD9" s="665" t="s">
        <v>241</v>
      </c>
      <c r="CE9" s="666"/>
      <c r="CF9" s="666"/>
      <c r="CG9" s="666"/>
      <c r="CH9" s="666"/>
      <c r="CI9" s="666"/>
      <c r="CJ9" s="666"/>
      <c r="CK9" s="666"/>
      <c r="CL9" s="666"/>
      <c r="CM9" s="666"/>
      <c r="CN9" s="666"/>
      <c r="CO9" s="666"/>
      <c r="CP9" s="666"/>
      <c r="CQ9" s="667"/>
      <c r="CR9" s="628">
        <v>2192016</v>
      </c>
      <c r="CS9" s="629"/>
      <c r="CT9" s="629"/>
      <c r="CU9" s="629"/>
      <c r="CV9" s="629"/>
      <c r="CW9" s="629"/>
      <c r="CX9" s="629"/>
      <c r="CY9" s="630"/>
      <c r="CZ9" s="655">
        <v>8.1</v>
      </c>
      <c r="DA9" s="655"/>
      <c r="DB9" s="655"/>
      <c r="DC9" s="655"/>
      <c r="DD9" s="634">
        <v>58220</v>
      </c>
      <c r="DE9" s="629"/>
      <c r="DF9" s="629"/>
      <c r="DG9" s="629"/>
      <c r="DH9" s="629"/>
      <c r="DI9" s="629"/>
      <c r="DJ9" s="629"/>
      <c r="DK9" s="629"/>
      <c r="DL9" s="629"/>
      <c r="DM9" s="629"/>
      <c r="DN9" s="629"/>
      <c r="DO9" s="629"/>
      <c r="DP9" s="630"/>
      <c r="DQ9" s="634">
        <v>1467743</v>
      </c>
      <c r="DR9" s="629"/>
      <c r="DS9" s="629"/>
      <c r="DT9" s="629"/>
      <c r="DU9" s="629"/>
      <c r="DV9" s="629"/>
      <c r="DW9" s="629"/>
      <c r="DX9" s="629"/>
      <c r="DY9" s="629"/>
      <c r="DZ9" s="629"/>
      <c r="EA9" s="629"/>
      <c r="EB9" s="629"/>
      <c r="EC9" s="673"/>
    </row>
    <row r="10" spans="2:143" ht="11.25" customHeight="1" x14ac:dyDescent="0.15">
      <c r="B10" s="625" t="s">
        <v>242</v>
      </c>
      <c r="C10" s="626"/>
      <c r="D10" s="626"/>
      <c r="E10" s="626"/>
      <c r="F10" s="626"/>
      <c r="G10" s="626"/>
      <c r="H10" s="626"/>
      <c r="I10" s="626"/>
      <c r="J10" s="626"/>
      <c r="K10" s="626"/>
      <c r="L10" s="626"/>
      <c r="M10" s="626"/>
      <c r="N10" s="626"/>
      <c r="O10" s="626"/>
      <c r="P10" s="626"/>
      <c r="Q10" s="627"/>
      <c r="R10" s="628" t="s">
        <v>130</v>
      </c>
      <c r="S10" s="629"/>
      <c r="T10" s="629"/>
      <c r="U10" s="629"/>
      <c r="V10" s="629"/>
      <c r="W10" s="629"/>
      <c r="X10" s="629"/>
      <c r="Y10" s="630"/>
      <c r="Z10" s="655" t="s">
        <v>130</v>
      </c>
      <c r="AA10" s="655"/>
      <c r="AB10" s="655"/>
      <c r="AC10" s="655"/>
      <c r="AD10" s="656" t="s">
        <v>130</v>
      </c>
      <c r="AE10" s="656"/>
      <c r="AF10" s="656"/>
      <c r="AG10" s="656"/>
      <c r="AH10" s="656"/>
      <c r="AI10" s="656"/>
      <c r="AJ10" s="656"/>
      <c r="AK10" s="656"/>
      <c r="AL10" s="631" t="s">
        <v>130</v>
      </c>
      <c r="AM10" s="632"/>
      <c r="AN10" s="632"/>
      <c r="AO10" s="657"/>
      <c r="AP10" s="625" t="s">
        <v>243</v>
      </c>
      <c r="AQ10" s="626"/>
      <c r="AR10" s="626"/>
      <c r="AS10" s="626"/>
      <c r="AT10" s="626"/>
      <c r="AU10" s="626"/>
      <c r="AV10" s="626"/>
      <c r="AW10" s="626"/>
      <c r="AX10" s="626"/>
      <c r="AY10" s="626"/>
      <c r="AZ10" s="626"/>
      <c r="BA10" s="626"/>
      <c r="BB10" s="626"/>
      <c r="BC10" s="626"/>
      <c r="BD10" s="626"/>
      <c r="BE10" s="626"/>
      <c r="BF10" s="627"/>
      <c r="BG10" s="628">
        <v>130414</v>
      </c>
      <c r="BH10" s="629"/>
      <c r="BI10" s="629"/>
      <c r="BJ10" s="629"/>
      <c r="BK10" s="629"/>
      <c r="BL10" s="629"/>
      <c r="BM10" s="629"/>
      <c r="BN10" s="630"/>
      <c r="BO10" s="655">
        <v>2.2000000000000002</v>
      </c>
      <c r="BP10" s="655"/>
      <c r="BQ10" s="655"/>
      <c r="BR10" s="655"/>
      <c r="BS10" s="656" t="s">
        <v>130</v>
      </c>
      <c r="BT10" s="656"/>
      <c r="BU10" s="656"/>
      <c r="BV10" s="656"/>
      <c r="BW10" s="656"/>
      <c r="BX10" s="656"/>
      <c r="BY10" s="656"/>
      <c r="BZ10" s="656"/>
      <c r="CA10" s="656"/>
      <c r="CB10" s="714"/>
      <c r="CD10" s="665" t="s">
        <v>244</v>
      </c>
      <c r="CE10" s="666"/>
      <c r="CF10" s="666"/>
      <c r="CG10" s="666"/>
      <c r="CH10" s="666"/>
      <c r="CI10" s="666"/>
      <c r="CJ10" s="666"/>
      <c r="CK10" s="666"/>
      <c r="CL10" s="666"/>
      <c r="CM10" s="666"/>
      <c r="CN10" s="666"/>
      <c r="CO10" s="666"/>
      <c r="CP10" s="666"/>
      <c r="CQ10" s="667"/>
      <c r="CR10" s="628">
        <v>75100</v>
      </c>
      <c r="CS10" s="629"/>
      <c r="CT10" s="629"/>
      <c r="CU10" s="629"/>
      <c r="CV10" s="629"/>
      <c r="CW10" s="629"/>
      <c r="CX10" s="629"/>
      <c r="CY10" s="630"/>
      <c r="CZ10" s="655">
        <v>0.3</v>
      </c>
      <c r="DA10" s="655"/>
      <c r="DB10" s="655"/>
      <c r="DC10" s="655"/>
      <c r="DD10" s="634" t="s">
        <v>130</v>
      </c>
      <c r="DE10" s="629"/>
      <c r="DF10" s="629"/>
      <c r="DG10" s="629"/>
      <c r="DH10" s="629"/>
      <c r="DI10" s="629"/>
      <c r="DJ10" s="629"/>
      <c r="DK10" s="629"/>
      <c r="DL10" s="629"/>
      <c r="DM10" s="629"/>
      <c r="DN10" s="629"/>
      <c r="DO10" s="629"/>
      <c r="DP10" s="630"/>
      <c r="DQ10" s="634">
        <v>10100</v>
      </c>
      <c r="DR10" s="629"/>
      <c r="DS10" s="629"/>
      <c r="DT10" s="629"/>
      <c r="DU10" s="629"/>
      <c r="DV10" s="629"/>
      <c r="DW10" s="629"/>
      <c r="DX10" s="629"/>
      <c r="DY10" s="629"/>
      <c r="DZ10" s="629"/>
      <c r="EA10" s="629"/>
      <c r="EB10" s="629"/>
      <c r="EC10" s="673"/>
    </row>
    <row r="11" spans="2:143" ht="11.25" customHeight="1" x14ac:dyDescent="0.15">
      <c r="B11" s="625" t="s">
        <v>245</v>
      </c>
      <c r="C11" s="626"/>
      <c r="D11" s="626"/>
      <c r="E11" s="626"/>
      <c r="F11" s="626"/>
      <c r="G11" s="626"/>
      <c r="H11" s="626"/>
      <c r="I11" s="626"/>
      <c r="J11" s="626"/>
      <c r="K11" s="626"/>
      <c r="L11" s="626"/>
      <c r="M11" s="626"/>
      <c r="N11" s="626"/>
      <c r="O11" s="626"/>
      <c r="P11" s="626"/>
      <c r="Q11" s="627"/>
      <c r="R11" s="628">
        <v>1261530</v>
      </c>
      <c r="S11" s="629"/>
      <c r="T11" s="629"/>
      <c r="U11" s="629"/>
      <c r="V11" s="629"/>
      <c r="W11" s="629"/>
      <c r="X11" s="629"/>
      <c r="Y11" s="630"/>
      <c r="Z11" s="631">
        <v>4.4000000000000004</v>
      </c>
      <c r="AA11" s="632"/>
      <c r="AB11" s="632"/>
      <c r="AC11" s="633"/>
      <c r="AD11" s="634">
        <v>1261530</v>
      </c>
      <c r="AE11" s="629"/>
      <c r="AF11" s="629"/>
      <c r="AG11" s="629"/>
      <c r="AH11" s="629"/>
      <c r="AI11" s="629"/>
      <c r="AJ11" s="629"/>
      <c r="AK11" s="630"/>
      <c r="AL11" s="631">
        <v>10.1</v>
      </c>
      <c r="AM11" s="632"/>
      <c r="AN11" s="632"/>
      <c r="AO11" s="657"/>
      <c r="AP11" s="625" t="s">
        <v>246</v>
      </c>
      <c r="AQ11" s="626"/>
      <c r="AR11" s="626"/>
      <c r="AS11" s="626"/>
      <c r="AT11" s="626"/>
      <c r="AU11" s="626"/>
      <c r="AV11" s="626"/>
      <c r="AW11" s="626"/>
      <c r="AX11" s="626"/>
      <c r="AY11" s="626"/>
      <c r="AZ11" s="626"/>
      <c r="BA11" s="626"/>
      <c r="BB11" s="626"/>
      <c r="BC11" s="626"/>
      <c r="BD11" s="626"/>
      <c r="BE11" s="626"/>
      <c r="BF11" s="627"/>
      <c r="BG11" s="628">
        <v>147817</v>
      </c>
      <c r="BH11" s="629"/>
      <c r="BI11" s="629"/>
      <c r="BJ11" s="629"/>
      <c r="BK11" s="629"/>
      <c r="BL11" s="629"/>
      <c r="BM11" s="629"/>
      <c r="BN11" s="630"/>
      <c r="BO11" s="655">
        <v>2.5</v>
      </c>
      <c r="BP11" s="655"/>
      <c r="BQ11" s="655"/>
      <c r="BR11" s="655"/>
      <c r="BS11" s="656">
        <v>32798</v>
      </c>
      <c r="BT11" s="656"/>
      <c r="BU11" s="656"/>
      <c r="BV11" s="656"/>
      <c r="BW11" s="656"/>
      <c r="BX11" s="656"/>
      <c r="BY11" s="656"/>
      <c r="BZ11" s="656"/>
      <c r="CA11" s="656"/>
      <c r="CB11" s="714"/>
      <c r="CD11" s="665" t="s">
        <v>247</v>
      </c>
      <c r="CE11" s="666"/>
      <c r="CF11" s="666"/>
      <c r="CG11" s="666"/>
      <c r="CH11" s="666"/>
      <c r="CI11" s="666"/>
      <c r="CJ11" s="666"/>
      <c r="CK11" s="666"/>
      <c r="CL11" s="666"/>
      <c r="CM11" s="666"/>
      <c r="CN11" s="666"/>
      <c r="CO11" s="666"/>
      <c r="CP11" s="666"/>
      <c r="CQ11" s="667"/>
      <c r="CR11" s="628">
        <v>473286</v>
      </c>
      <c r="CS11" s="629"/>
      <c r="CT11" s="629"/>
      <c r="CU11" s="629"/>
      <c r="CV11" s="629"/>
      <c r="CW11" s="629"/>
      <c r="CX11" s="629"/>
      <c r="CY11" s="630"/>
      <c r="CZ11" s="655">
        <v>1.7</v>
      </c>
      <c r="DA11" s="655"/>
      <c r="DB11" s="655"/>
      <c r="DC11" s="655"/>
      <c r="DD11" s="634">
        <v>158987</v>
      </c>
      <c r="DE11" s="629"/>
      <c r="DF11" s="629"/>
      <c r="DG11" s="629"/>
      <c r="DH11" s="629"/>
      <c r="DI11" s="629"/>
      <c r="DJ11" s="629"/>
      <c r="DK11" s="629"/>
      <c r="DL11" s="629"/>
      <c r="DM11" s="629"/>
      <c r="DN11" s="629"/>
      <c r="DO11" s="629"/>
      <c r="DP11" s="630"/>
      <c r="DQ11" s="634">
        <v>87988</v>
      </c>
      <c r="DR11" s="629"/>
      <c r="DS11" s="629"/>
      <c r="DT11" s="629"/>
      <c r="DU11" s="629"/>
      <c r="DV11" s="629"/>
      <c r="DW11" s="629"/>
      <c r="DX11" s="629"/>
      <c r="DY11" s="629"/>
      <c r="DZ11" s="629"/>
      <c r="EA11" s="629"/>
      <c r="EB11" s="629"/>
      <c r="EC11" s="673"/>
    </row>
    <row r="12" spans="2:143" ht="11.25" customHeight="1" x14ac:dyDescent="0.15">
      <c r="B12" s="625" t="s">
        <v>248</v>
      </c>
      <c r="C12" s="626"/>
      <c r="D12" s="626"/>
      <c r="E12" s="626"/>
      <c r="F12" s="626"/>
      <c r="G12" s="626"/>
      <c r="H12" s="626"/>
      <c r="I12" s="626"/>
      <c r="J12" s="626"/>
      <c r="K12" s="626"/>
      <c r="L12" s="626"/>
      <c r="M12" s="626"/>
      <c r="N12" s="626"/>
      <c r="O12" s="626"/>
      <c r="P12" s="626"/>
      <c r="Q12" s="627"/>
      <c r="R12" s="628">
        <v>3317</v>
      </c>
      <c r="S12" s="629"/>
      <c r="T12" s="629"/>
      <c r="U12" s="629"/>
      <c r="V12" s="629"/>
      <c r="W12" s="629"/>
      <c r="X12" s="629"/>
      <c r="Y12" s="630"/>
      <c r="Z12" s="655">
        <v>0</v>
      </c>
      <c r="AA12" s="655"/>
      <c r="AB12" s="655"/>
      <c r="AC12" s="655"/>
      <c r="AD12" s="656">
        <v>3317</v>
      </c>
      <c r="AE12" s="656"/>
      <c r="AF12" s="656"/>
      <c r="AG12" s="656"/>
      <c r="AH12" s="656"/>
      <c r="AI12" s="656"/>
      <c r="AJ12" s="656"/>
      <c r="AK12" s="656"/>
      <c r="AL12" s="631">
        <v>0</v>
      </c>
      <c r="AM12" s="632"/>
      <c r="AN12" s="632"/>
      <c r="AO12" s="657"/>
      <c r="AP12" s="625" t="s">
        <v>249</v>
      </c>
      <c r="AQ12" s="626"/>
      <c r="AR12" s="626"/>
      <c r="AS12" s="626"/>
      <c r="AT12" s="626"/>
      <c r="AU12" s="626"/>
      <c r="AV12" s="626"/>
      <c r="AW12" s="626"/>
      <c r="AX12" s="626"/>
      <c r="AY12" s="626"/>
      <c r="AZ12" s="626"/>
      <c r="BA12" s="626"/>
      <c r="BB12" s="626"/>
      <c r="BC12" s="626"/>
      <c r="BD12" s="626"/>
      <c r="BE12" s="626"/>
      <c r="BF12" s="627"/>
      <c r="BG12" s="628">
        <v>2265464</v>
      </c>
      <c r="BH12" s="629"/>
      <c r="BI12" s="629"/>
      <c r="BJ12" s="629"/>
      <c r="BK12" s="629"/>
      <c r="BL12" s="629"/>
      <c r="BM12" s="629"/>
      <c r="BN12" s="630"/>
      <c r="BO12" s="655">
        <v>38.9</v>
      </c>
      <c r="BP12" s="655"/>
      <c r="BQ12" s="655"/>
      <c r="BR12" s="655"/>
      <c r="BS12" s="656" t="s">
        <v>130</v>
      </c>
      <c r="BT12" s="656"/>
      <c r="BU12" s="656"/>
      <c r="BV12" s="656"/>
      <c r="BW12" s="656"/>
      <c r="BX12" s="656"/>
      <c r="BY12" s="656"/>
      <c r="BZ12" s="656"/>
      <c r="CA12" s="656"/>
      <c r="CB12" s="714"/>
      <c r="CD12" s="665" t="s">
        <v>250</v>
      </c>
      <c r="CE12" s="666"/>
      <c r="CF12" s="666"/>
      <c r="CG12" s="666"/>
      <c r="CH12" s="666"/>
      <c r="CI12" s="666"/>
      <c r="CJ12" s="666"/>
      <c r="CK12" s="666"/>
      <c r="CL12" s="666"/>
      <c r="CM12" s="666"/>
      <c r="CN12" s="666"/>
      <c r="CO12" s="666"/>
      <c r="CP12" s="666"/>
      <c r="CQ12" s="667"/>
      <c r="CR12" s="628">
        <v>1781702</v>
      </c>
      <c r="CS12" s="629"/>
      <c r="CT12" s="629"/>
      <c r="CU12" s="629"/>
      <c r="CV12" s="629"/>
      <c r="CW12" s="629"/>
      <c r="CX12" s="629"/>
      <c r="CY12" s="630"/>
      <c r="CZ12" s="655">
        <v>6.6</v>
      </c>
      <c r="DA12" s="655"/>
      <c r="DB12" s="655"/>
      <c r="DC12" s="655"/>
      <c r="DD12" s="634" t="s">
        <v>130</v>
      </c>
      <c r="DE12" s="629"/>
      <c r="DF12" s="629"/>
      <c r="DG12" s="629"/>
      <c r="DH12" s="629"/>
      <c r="DI12" s="629"/>
      <c r="DJ12" s="629"/>
      <c r="DK12" s="629"/>
      <c r="DL12" s="629"/>
      <c r="DM12" s="629"/>
      <c r="DN12" s="629"/>
      <c r="DO12" s="629"/>
      <c r="DP12" s="630"/>
      <c r="DQ12" s="634">
        <v>430916</v>
      </c>
      <c r="DR12" s="629"/>
      <c r="DS12" s="629"/>
      <c r="DT12" s="629"/>
      <c r="DU12" s="629"/>
      <c r="DV12" s="629"/>
      <c r="DW12" s="629"/>
      <c r="DX12" s="629"/>
      <c r="DY12" s="629"/>
      <c r="DZ12" s="629"/>
      <c r="EA12" s="629"/>
      <c r="EB12" s="629"/>
      <c r="EC12" s="673"/>
    </row>
    <row r="13" spans="2:143" ht="11.25" customHeight="1" x14ac:dyDescent="0.15">
      <c r="B13" s="625" t="s">
        <v>251</v>
      </c>
      <c r="C13" s="626"/>
      <c r="D13" s="626"/>
      <c r="E13" s="626"/>
      <c r="F13" s="626"/>
      <c r="G13" s="626"/>
      <c r="H13" s="626"/>
      <c r="I13" s="626"/>
      <c r="J13" s="626"/>
      <c r="K13" s="626"/>
      <c r="L13" s="626"/>
      <c r="M13" s="626"/>
      <c r="N13" s="626"/>
      <c r="O13" s="626"/>
      <c r="P13" s="626"/>
      <c r="Q13" s="627"/>
      <c r="R13" s="628" t="s">
        <v>130</v>
      </c>
      <c r="S13" s="629"/>
      <c r="T13" s="629"/>
      <c r="U13" s="629"/>
      <c r="V13" s="629"/>
      <c r="W13" s="629"/>
      <c r="X13" s="629"/>
      <c r="Y13" s="630"/>
      <c r="Z13" s="655" t="s">
        <v>130</v>
      </c>
      <c r="AA13" s="655"/>
      <c r="AB13" s="655"/>
      <c r="AC13" s="655"/>
      <c r="AD13" s="656" t="s">
        <v>130</v>
      </c>
      <c r="AE13" s="656"/>
      <c r="AF13" s="656"/>
      <c r="AG13" s="656"/>
      <c r="AH13" s="656"/>
      <c r="AI13" s="656"/>
      <c r="AJ13" s="656"/>
      <c r="AK13" s="656"/>
      <c r="AL13" s="631" t="s">
        <v>130</v>
      </c>
      <c r="AM13" s="632"/>
      <c r="AN13" s="632"/>
      <c r="AO13" s="657"/>
      <c r="AP13" s="625" t="s">
        <v>252</v>
      </c>
      <c r="AQ13" s="626"/>
      <c r="AR13" s="626"/>
      <c r="AS13" s="626"/>
      <c r="AT13" s="626"/>
      <c r="AU13" s="626"/>
      <c r="AV13" s="626"/>
      <c r="AW13" s="626"/>
      <c r="AX13" s="626"/>
      <c r="AY13" s="626"/>
      <c r="AZ13" s="626"/>
      <c r="BA13" s="626"/>
      <c r="BB13" s="626"/>
      <c r="BC13" s="626"/>
      <c r="BD13" s="626"/>
      <c r="BE13" s="626"/>
      <c r="BF13" s="627"/>
      <c r="BG13" s="628">
        <v>2254068</v>
      </c>
      <c r="BH13" s="629"/>
      <c r="BI13" s="629"/>
      <c r="BJ13" s="629"/>
      <c r="BK13" s="629"/>
      <c r="BL13" s="629"/>
      <c r="BM13" s="629"/>
      <c r="BN13" s="630"/>
      <c r="BO13" s="655">
        <v>38.700000000000003</v>
      </c>
      <c r="BP13" s="655"/>
      <c r="BQ13" s="655"/>
      <c r="BR13" s="655"/>
      <c r="BS13" s="656" t="s">
        <v>130</v>
      </c>
      <c r="BT13" s="656"/>
      <c r="BU13" s="656"/>
      <c r="BV13" s="656"/>
      <c r="BW13" s="656"/>
      <c r="BX13" s="656"/>
      <c r="BY13" s="656"/>
      <c r="BZ13" s="656"/>
      <c r="CA13" s="656"/>
      <c r="CB13" s="714"/>
      <c r="CD13" s="665" t="s">
        <v>253</v>
      </c>
      <c r="CE13" s="666"/>
      <c r="CF13" s="666"/>
      <c r="CG13" s="666"/>
      <c r="CH13" s="666"/>
      <c r="CI13" s="666"/>
      <c r="CJ13" s="666"/>
      <c r="CK13" s="666"/>
      <c r="CL13" s="666"/>
      <c r="CM13" s="666"/>
      <c r="CN13" s="666"/>
      <c r="CO13" s="666"/>
      <c r="CP13" s="666"/>
      <c r="CQ13" s="667"/>
      <c r="CR13" s="628">
        <v>3313250</v>
      </c>
      <c r="CS13" s="629"/>
      <c r="CT13" s="629"/>
      <c r="CU13" s="629"/>
      <c r="CV13" s="629"/>
      <c r="CW13" s="629"/>
      <c r="CX13" s="629"/>
      <c r="CY13" s="630"/>
      <c r="CZ13" s="655">
        <v>12.2</v>
      </c>
      <c r="DA13" s="655"/>
      <c r="DB13" s="655"/>
      <c r="DC13" s="655"/>
      <c r="DD13" s="634">
        <v>641366</v>
      </c>
      <c r="DE13" s="629"/>
      <c r="DF13" s="629"/>
      <c r="DG13" s="629"/>
      <c r="DH13" s="629"/>
      <c r="DI13" s="629"/>
      <c r="DJ13" s="629"/>
      <c r="DK13" s="629"/>
      <c r="DL13" s="629"/>
      <c r="DM13" s="629"/>
      <c r="DN13" s="629"/>
      <c r="DO13" s="629"/>
      <c r="DP13" s="630"/>
      <c r="DQ13" s="634">
        <v>1972223</v>
      </c>
      <c r="DR13" s="629"/>
      <c r="DS13" s="629"/>
      <c r="DT13" s="629"/>
      <c r="DU13" s="629"/>
      <c r="DV13" s="629"/>
      <c r="DW13" s="629"/>
      <c r="DX13" s="629"/>
      <c r="DY13" s="629"/>
      <c r="DZ13" s="629"/>
      <c r="EA13" s="629"/>
      <c r="EB13" s="629"/>
      <c r="EC13" s="673"/>
    </row>
    <row r="14" spans="2:143" ht="11.25" customHeight="1" x14ac:dyDescent="0.15">
      <c r="B14" s="625" t="s">
        <v>254</v>
      </c>
      <c r="C14" s="626"/>
      <c r="D14" s="626"/>
      <c r="E14" s="626"/>
      <c r="F14" s="626"/>
      <c r="G14" s="626"/>
      <c r="H14" s="626"/>
      <c r="I14" s="626"/>
      <c r="J14" s="626"/>
      <c r="K14" s="626"/>
      <c r="L14" s="626"/>
      <c r="M14" s="626"/>
      <c r="N14" s="626"/>
      <c r="O14" s="626"/>
      <c r="P14" s="626"/>
      <c r="Q14" s="627"/>
      <c r="R14" s="628" t="s">
        <v>130</v>
      </c>
      <c r="S14" s="629"/>
      <c r="T14" s="629"/>
      <c r="U14" s="629"/>
      <c r="V14" s="629"/>
      <c r="W14" s="629"/>
      <c r="X14" s="629"/>
      <c r="Y14" s="630"/>
      <c r="Z14" s="655" t="s">
        <v>130</v>
      </c>
      <c r="AA14" s="655"/>
      <c r="AB14" s="655"/>
      <c r="AC14" s="655"/>
      <c r="AD14" s="656" t="s">
        <v>130</v>
      </c>
      <c r="AE14" s="656"/>
      <c r="AF14" s="656"/>
      <c r="AG14" s="656"/>
      <c r="AH14" s="656"/>
      <c r="AI14" s="656"/>
      <c r="AJ14" s="656"/>
      <c r="AK14" s="656"/>
      <c r="AL14" s="631" t="s">
        <v>130</v>
      </c>
      <c r="AM14" s="632"/>
      <c r="AN14" s="632"/>
      <c r="AO14" s="657"/>
      <c r="AP14" s="625" t="s">
        <v>255</v>
      </c>
      <c r="AQ14" s="626"/>
      <c r="AR14" s="626"/>
      <c r="AS14" s="626"/>
      <c r="AT14" s="626"/>
      <c r="AU14" s="626"/>
      <c r="AV14" s="626"/>
      <c r="AW14" s="626"/>
      <c r="AX14" s="626"/>
      <c r="AY14" s="626"/>
      <c r="AZ14" s="626"/>
      <c r="BA14" s="626"/>
      <c r="BB14" s="626"/>
      <c r="BC14" s="626"/>
      <c r="BD14" s="626"/>
      <c r="BE14" s="626"/>
      <c r="BF14" s="627"/>
      <c r="BG14" s="628">
        <v>134667</v>
      </c>
      <c r="BH14" s="629"/>
      <c r="BI14" s="629"/>
      <c r="BJ14" s="629"/>
      <c r="BK14" s="629"/>
      <c r="BL14" s="629"/>
      <c r="BM14" s="629"/>
      <c r="BN14" s="630"/>
      <c r="BO14" s="655">
        <v>2.2999999999999998</v>
      </c>
      <c r="BP14" s="655"/>
      <c r="BQ14" s="655"/>
      <c r="BR14" s="655"/>
      <c r="BS14" s="656" t="s">
        <v>130</v>
      </c>
      <c r="BT14" s="656"/>
      <c r="BU14" s="656"/>
      <c r="BV14" s="656"/>
      <c r="BW14" s="656"/>
      <c r="BX14" s="656"/>
      <c r="BY14" s="656"/>
      <c r="BZ14" s="656"/>
      <c r="CA14" s="656"/>
      <c r="CB14" s="714"/>
      <c r="CD14" s="665" t="s">
        <v>256</v>
      </c>
      <c r="CE14" s="666"/>
      <c r="CF14" s="666"/>
      <c r="CG14" s="666"/>
      <c r="CH14" s="666"/>
      <c r="CI14" s="666"/>
      <c r="CJ14" s="666"/>
      <c r="CK14" s="666"/>
      <c r="CL14" s="666"/>
      <c r="CM14" s="666"/>
      <c r="CN14" s="666"/>
      <c r="CO14" s="666"/>
      <c r="CP14" s="666"/>
      <c r="CQ14" s="667"/>
      <c r="CR14" s="628">
        <v>686422</v>
      </c>
      <c r="CS14" s="629"/>
      <c r="CT14" s="629"/>
      <c r="CU14" s="629"/>
      <c r="CV14" s="629"/>
      <c r="CW14" s="629"/>
      <c r="CX14" s="629"/>
      <c r="CY14" s="630"/>
      <c r="CZ14" s="655">
        <v>2.5</v>
      </c>
      <c r="DA14" s="655"/>
      <c r="DB14" s="655"/>
      <c r="DC14" s="655"/>
      <c r="DD14" s="634">
        <v>10330</v>
      </c>
      <c r="DE14" s="629"/>
      <c r="DF14" s="629"/>
      <c r="DG14" s="629"/>
      <c r="DH14" s="629"/>
      <c r="DI14" s="629"/>
      <c r="DJ14" s="629"/>
      <c r="DK14" s="629"/>
      <c r="DL14" s="629"/>
      <c r="DM14" s="629"/>
      <c r="DN14" s="629"/>
      <c r="DO14" s="629"/>
      <c r="DP14" s="630"/>
      <c r="DQ14" s="634">
        <v>657832</v>
      </c>
      <c r="DR14" s="629"/>
      <c r="DS14" s="629"/>
      <c r="DT14" s="629"/>
      <c r="DU14" s="629"/>
      <c r="DV14" s="629"/>
      <c r="DW14" s="629"/>
      <c r="DX14" s="629"/>
      <c r="DY14" s="629"/>
      <c r="DZ14" s="629"/>
      <c r="EA14" s="629"/>
      <c r="EB14" s="629"/>
      <c r="EC14" s="673"/>
    </row>
    <row r="15" spans="2:143" ht="11.25" customHeight="1" x14ac:dyDescent="0.15">
      <c r="B15" s="625" t="s">
        <v>257</v>
      </c>
      <c r="C15" s="626"/>
      <c r="D15" s="626"/>
      <c r="E15" s="626"/>
      <c r="F15" s="626"/>
      <c r="G15" s="626"/>
      <c r="H15" s="626"/>
      <c r="I15" s="626"/>
      <c r="J15" s="626"/>
      <c r="K15" s="626"/>
      <c r="L15" s="626"/>
      <c r="M15" s="626"/>
      <c r="N15" s="626"/>
      <c r="O15" s="626"/>
      <c r="P15" s="626"/>
      <c r="Q15" s="627"/>
      <c r="R15" s="628" t="s">
        <v>130</v>
      </c>
      <c r="S15" s="629"/>
      <c r="T15" s="629"/>
      <c r="U15" s="629"/>
      <c r="V15" s="629"/>
      <c r="W15" s="629"/>
      <c r="X15" s="629"/>
      <c r="Y15" s="630"/>
      <c r="Z15" s="655" t="s">
        <v>130</v>
      </c>
      <c r="AA15" s="655"/>
      <c r="AB15" s="655"/>
      <c r="AC15" s="655"/>
      <c r="AD15" s="656" t="s">
        <v>130</v>
      </c>
      <c r="AE15" s="656"/>
      <c r="AF15" s="656"/>
      <c r="AG15" s="656"/>
      <c r="AH15" s="656"/>
      <c r="AI15" s="656"/>
      <c r="AJ15" s="656"/>
      <c r="AK15" s="656"/>
      <c r="AL15" s="631" t="s">
        <v>130</v>
      </c>
      <c r="AM15" s="632"/>
      <c r="AN15" s="632"/>
      <c r="AO15" s="657"/>
      <c r="AP15" s="625" t="s">
        <v>258</v>
      </c>
      <c r="AQ15" s="626"/>
      <c r="AR15" s="626"/>
      <c r="AS15" s="626"/>
      <c r="AT15" s="626"/>
      <c r="AU15" s="626"/>
      <c r="AV15" s="626"/>
      <c r="AW15" s="626"/>
      <c r="AX15" s="626"/>
      <c r="AY15" s="626"/>
      <c r="AZ15" s="626"/>
      <c r="BA15" s="626"/>
      <c r="BB15" s="626"/>
      <c r="BC15" s="626"/>
      <c r="BD15" s="626"/>
      <c r="BE15" s="626"/>
      <c r="BF15" s="627"/>
      <c r="BG15" s="628">
        <v>419611</v>
      </c>
      <c r="BH15" s="629"/>
      <c r="BI15" s="629"/>
      <c r="BJ15" s="629"/>
      <c r="BK15" s="629"/>
      <c r="BL15" s="629"/>
      <c r="BM15" s="629"/>
      <c r="BN15" s="630"/>
      <c r="BO15" s="655">
        <v>7.2</v>
      </c>
      <c r="BP15" s="655"/>
      <c r="BQ15" s="655"/>
      <c r="BR15" s="655"/>
      <c r="BS15" s="656" t="s">
        <v>130</v>
      </c>
      <c r="BT15" s="656"/>
      <c r="BU15" s="656"/>
      <c r="BV15" s="656"/>
      <c r="BW15" s="656"/>
      <c r="BX15" s="656"/>
      <c r="BY15" s="656"/>
      <c r="BZ15" s="656"/>
      <c r="CA15" s="656"/>
      <c r="CB15" s="714"/>
      <c r="CD15" s="665" t="s">
        <v>259</v>
      </c>
      <c r="CE15" s="666"/>
      <c r="CF15" s="666"/>
      <c r="CG15" s="666"/>
      <c r="CH15" s="666"/>
      <c r="CI15" s="666"/>
      <c r="CJ15" s="666"/>
      <c r="CK15" s="666"/>
      <c r="CL15" s="666"/>
      <c r="CM15" s="666"/>
      <c r="CN15" s="666"/>
      <c r="CO15" s="666"/>
      <c r="CP15" s="666"/>
      <c r="CQ15" s="667"/>
      <c r="CR15" s="628">
        <v>2034806</v>
      </c>
      <c r="CS15" s="629"/>
      <c r="CT15" s="629"/>
      <c r="CU15" s="629"/>
      <c r="CV15" s="629"/>
      <c r="CW15" s="629"/>
      <c r="CX15" s="629"/>
      <c r="CY15" s="630"/>
      <c r="CZ15" s="655">
        <v>7.5</v>
      </c>
      <c r="DA15" s="655"/>
      <c r="DB15" s="655"/>
      <c r="DC15" s="655"/>
      <c r="DD15" s="634">
        <v>530869</v>
      </c>
      <c r="DE15" s="629"/>
      <c r="DF15" s="629"/>
      <c r="DG15" s="629"/>
      <c r="DH15" s="629"/>
      <c r="DI15" s="629"/>
      <c r="DJ15" s="629"/>
      <c r="DK15" s="629"/>
      <c r="DL15" s="629"/>
      <c r="DM15" s="629"/>
      <c r="DN15" s="629"/>
      <c r="DO15" s="629"/>
      <c r="DP15" s="630"/>
      <c r="DQ15" s="634">
        <v>1324455</v>
      </c>
      <c r="DR15" s="629"/>
      <c r="DS15" s="629"/>
      <c r="DT15" s="629"/>
      <c r="DU15" s="629"/>
      <c r="DV15" s="629"/>
      <c r="DW15" s="629"/>
      <c r="DX15" s="629"/>
      <c r="DY15" s="629"/>
      <c r="DZ15" s="629"/>
      <c r="EA15" s="629"/>
      <c r="EB15" s="629"/>
      <c r="EC15" s="673"/>
    </row>
    <row r="16" spans="2:143" ht="11.25" customHeight="1" x14ac:dyDescent="0.15">
      <c r="B16" s="625" t="s">
        <v>260</v>
      </c>
      <c r="C16" s="626"/>
      <c r="D16" s="626"/>
      <c r="E16" s="626"/>
      <c r="F16" s="626"/>
      <c r="G16" s="626"/>
      <c r="H16" s="626"/>
      <c r="I16" s="626"/>
      <c r="J16" s="626"/>
      <c r="K16" s="626"/>
      <c r="L16" s="626"/>
      <c r="M16" s="626"/>
      <c r="N16" s="626"/>
      <c r="O16" s="626"/>
      <c r="P16" s="626"/>
      <c r="Q16" s="627"/>
      <c r="R16" s="628">
        <v>11204</v>
      </c>
      <c r="S16" s="629"/>
      <c r="T16" s="629"/>
      <c r="U16" s="629"/>
      <c r="V16" s="629"/>
      <c r="W16" s="629"/>
      <c r="X16" s="629"/>
      <c r="Y16" s="630"/>
      <c r="Z16" s="655">
        <v>0</v>
      </c>
      <c r="AA16" s="655"/>
      <c r="AB16" s="655"/>
      <c r="AC16" s="655"/>
      <c r="AD16" s="656">
        <v>11204</v>
      </c>
      <c r="AE16" s="656"/>
      <c r="AF16" s="656"/>
      <c r="AG16" s="656"/>
      <c r="AH16" s="656"/>
      <c r="AI16" s="656"/>
      <c r="AJ16" s="656"/>
      <c r="AK16" s="656"/>
      <c r="AL16" s="631">
        <v>0.1</v>
      </c>
      <c r="AM16" s="632"/>
      <c r="AN16" s="632"/>
      <c r="AO16" s="657"/>
      <c r="AP16" s="625" t="s">
        <v>261</v>
      </c>
      <c r="AQ16" s="626"/>
      <c r="AR16" s="626"/>
      <c r="AS16" s="626"/>
      <c r="AT16" s="626"/>
      <c r="AU16" s="626"/>
      <c r="AV16" s="626"/>
      <c r="AW16" s="626"/>
      <c r="AX16" s="626"/>
      <c r="AY16" s="626"/>
      <c r="AZ16" s="626"/>
      <c r="BA16" s="626"/>
      <c r="BB16" s="626"/>
      <c r="BC16" s="626"/>
      <c r="BD16" s="626"/>
      <c r="BE16" s="626"/>
      <c r="BF16" s="627"/>
      <c r="BG16" s="628" t="s">
        <v>130</v>
      </c>
      <c r="BH16" s="629"/>
      <c r="BI16" s="629"/>
      <c r="BJ16" s="629"/>
      <c r="BK16" s="629"/>
      <c r="BL16" s="629"/>
      <c r="BM16" s="629"/>
      <c r="BN16" s="630"/>
      <c r="BO16" s="655" t="s">
        <v>130</v>
      </c>
      <c r="BP16" s="655"/>
      <c r="BQ16" s="655"/>
      <c r="BR16" s="655"/>
      <c r="BS16" s="656" t="s">
        <v>130</v>
      </c>
      <c r="BT16" s="656"/>
      <c r="BU16" s="656"/>
      <c r="BV16" s="656"/>
      <c r="BW16" s="656"/>
      <c r="BX16" s="656"/>
      <c r="BY16" s="656"/>
      <c r="BZ16" s="656"/>
      <c r="CA16" s="656"/>
      <c r="CB16" s="714"/>
      <c r="CD16" s="665" t="s">
        <v>262</v>
      </c>
      <c r="CE16" s="666"/>
      <c r="CF16" s="666"/>
      <c r="CG16" s="666"/>
      <c r="CH16" s="666"/>
      <c r="CI16" s="666"/>
      <c r="CJ16" s="666"/>
      <c r="CK16" s="666"/>
      <c r="CL16" s="666"/>
      <c r="CM16" s="666"/>
      <c r="CN16" s="666"/>
      <c r="CO16" s="666"/>
      <c r="CP16" s="666"/>
      <c r="CQ16" s="667"/>
      <c r="CR16" s="628">
        <v>483611</v>
      </c>
      <c r="CS16" s="629"/>
      <c r="CT16" s="629"/>
      <c r="CU16" s="629"/>
      <c r="CV16" s="629"/>
      <c r="CW16" s="629"/>
      <c r="CX16" s="629"/>
      <c r="CY16" s="630"/>
      <c r="CZ16" s="655">
        <v>1.8</v>
      </c>
      <c r="DA16" s="655"/>
      <c r="DB16" s="655"/>
      <c r="DC16" s="655"/>
      <c r="DD16" s="634" t="s">
        <v>130</v>
      </c>
      <c r="DE16" s="629"/>
      <c r="DF16" s="629"/>
      <c r="DG16" s="629"/>
      <c r="DH16" s="629"/>
      <c r="DI16" s="629"/>
      <c r="DJ16" s="629"/>
      <c r="DK16" s="629"/>
      <c r="DL16" s="629"/>
      <c r="DM16" s="629"/>
      <c r="DN16" s="629"/>
      <c r="DO16" s="629"/>
      <c r="DP16" s="630"/>
      <c r="DQ16" s="634">
        <v>36522</v>
      </c>
      <c r="DR16" s="629"/>
      <c r="DS16" s="629"/>
      <c r="DT16" s="629"/>
      <c r="DU16" s="629"/>
      <c r="DV16" s="629"/>
      <c r="DW16" s="629"/>
      <c r="DX16" s="629"/>
      <c r="DY16" s="629"/>
      <c r="DZ16" s="629"/>
      <c r="EA16" s="629"/>
      <c r="EB16" s="629"/>
      <c r="EC16" s="673"/>
    </row>
    <row r="17" spans="2:133" ht="11.25" customHeight="1" x14ac:dyDescent="0.15">
      <c r="B17" s="625" t="s">
        <v>263</v>
      </c>
      <c r="C17" s="626"/>
      <c r="D17" s="626"/>
      <c r="E17" s="626"/>
      <c r="F17" s="626"/>
      <c r="G17" s="626"/>
      <c r="H17" s="626"/>
      <c r="I17" s="626"/>
      <c r="J17" s="626"/>
      <c r="K17" s="626"/>
      <c r="L17" s="626"/>
      <c r="M17" s="626"/>
      <c r="N17" s="626"/>
      <c r="O17" s="626"/>
      <c r="P17" s="626"/>
      <c r="Q17" s="627"/>
      <c r="R17" s="628">
        <v>61318</v>
      </c>
      <c r="S17" s="629"/>
      <c r="T17" s="629"/>
      <c r="U17" s="629"/>
      <c r="V17" s="629"/>
      <c r="W17" s="629"/>
      <c r="X17" s="629"/>
      <c r="Y17" s="630"/>
      <c r="Z17" s="655">
        <v>0.2</v>
      </c>
      <c r="AA17" s="655"/>
      <c r="AB17" s="655"/>
      <c r="AC17" s="655"/>
      <c r="AD17" s="656">
        <v>61318</v>
      </c>
      <c r="AE17" s="656"/>
      <c r="AF17" s="656"/>
      <c r="AG17" s="656"/>
      <c r="AH17" s="656"/>
      <c r="AI17" s="656"/>
      <c r="AJ17" s="656"/>
      <c r="AK17" s="656"/>
      <c r="AL17" s="631">
        <v>0.5</v>
      </c>
      <c r="AM17" s="632"/>
      <c r="AN17" s="632"/>
      <c r="AO17" s="657"/>
      <c r="AP17" s="625" t="s">
        <v>264</v>
      </c>
      <c r="AQ17" s="626"/>
      <c r="AR17" s="626"/>
      <c r="AS17" s="626"/>
      <c r="AT17" s="626"/>
      <c r="AU17" s="626"/>
      <c r="AV17" s="626"/>
      <c r="AW17" s="626"/>
      <c r="AX17" s="626"/>
      <c r="AY17" s="626"/>
      <c r="AZ17" s="626"/>
      <c r="BA17" s="626"/>
      <c r="BB17" s="626"/>
      <c r="BC17" s="626"/>
      <c r="BD17" s="626"/>
      <c r="BE17" s="626"/>
      <c r="BF17" s="627"/>
      <c r="BG17" s="628" t="s">
        <v>130</v>
      </c>
      <c r="BH17" s="629"/>
      <c r="BI17" s="629"/>
      <c r="BJ17" s="629"/>
      <c r="BK17" s="629"/>
      <c r="BL17" s="629"/>
      <c r="BM17" s="629"/>
      <c r="BN17" s="630"/>
      <c r="BO17" s="655" t="s">
        <v>130</v>
      </c>
      <c r="BP17" s="655"/>
      <c r="BQ17" s="655"/>
      <c r="BR17" s="655"/>
      <c r="BS17" s="656" t="s">
        <v>130</v>
      </c>
      <c r="BT17" s="656"/>
      <c r="BU17" s="656"/>
      <c r="BV17" s="656"/>
      <c r="BW17" s="656"/>
      <c r="BX17" s="656"/>
      <c r="BY17" s="656"/>
      <c r="BZ17" s="656"/>
      <c r="CA17" s="656"/>
      <c r="CB17" s="714"/>
      <c r="CD17" s="665" t="s">
        <v>265</v>
      </c>
      <c r="CE17" s="666"/>
      <c r="CF17" s="666"/>
      <c r="CG17" s="666"/>
      <c r="CH17" s="666"/>
      <c r="CI17" s="666"/>
      <c r="CJ17" s="666"/>
      <c r="CK17" s="666"/>
      <c r="CL17" s="666"/>
      <c r="CM17" s="666"/>
      <c r="CN17" s="666"/>
      <c r="CO17" s="666"/>
      <c r="CP17" s="666"/>
      <c r="CQ17" s="667"/>
      <c r="CR17" s="628">
        <v>1696234</v>
      </c>
      <c r="CS17" s="629"/>
      <c r="CT17" s="629"/>
      <c r="CU17" s="629"/>
      <c r="CV17" s="629"/>
      <c r="CW17" s="629"/>
      <c r="CX17" s="629"/>
      <c r="CY17" s="630"/>
      <c r="CZ17" s="655">
        <v>6.3</v>
      </c>
      <c r="DA17" s="655"/>
      <c r="DB17" s="655"/>
      <c r="DC17" s="655"/>
      <c r="DD17" s="634" t="s">
        <v>130</v>
      </c>
      <c r="DE17" s="629"/>
      <c r="DF17" s="629"/>
      <c r="DG17" s="629"/>
      <c r="DH17" s="629"/>
      <c r="DI17" s="629"/>
      <c r="DJ17" s="629"/>
      <c r="DK17" s="629"/>
      <c r="DL17" s="629"/>
      <c r="DM17" s="629"/>
      <c r="DN17" s="629"/>
      <c r="DO17" s="629"/>
      <c r="DP17" s="630"/>
      <c r="DQ17" s="634">
        <v>1505878</v>
      </c>
      <c r="DR17" s="629"/>
      <c r="DS17" s="629"/>
      <c r="DT17" s="629"/>
      <c r="DU17" s="629"/>
      <c r="DV17" s="629"/>
      <c r="DW17" s="629"/>
      <c r="DX17" s="629"/>
      <c r="DY17" s="629"/>
      <c r="DZ17" s="629"/>
      <c r="EA17" s="629"/>
      <c r="EB17" s="629"/>
      <c r="EC17" s="673"/>
    </row>
    <row r="18" spans="2:133" ht="11.25" customHeight="1" x14ac:dyDescent="0.15">
      <c r="B18" s="625" t="s">
        <v>266</v>
      </c>
      <c r="C18" s="626"/>
      <c r="D18" s="626"/>
      <c r="E18" s="626"/>
      <c r="F18" s="626"/>
      <c r="G18" s="626"/>
      <c r="H18" s="626"/>
      <c r="I18" s="626"/>
      <c r="J18" s="626"/>
      <c r="K18" s="626"/>
      <c r="L18" s="626"/>
      <c r="M18" s="626"/>
      <c r="N18" s="626"/>
      <c r="O18" s="626"/>
      <c r="P18" s="626"/>
      <c r="Q18" s="627"/>
      <c r="R18" s="628">
        <v>143151</v>
      </c>
      <c r="S18" s="629"/>
      <c r="T18" s="629"/>
      <c r="U18" s="629"/>
      <c r="V18" s="629"/>
      <c r="W18" s="629"/>
      <c r="X18" s="629"/>
      <c r="Y18" s="630"/>
      <c r="Z18" s="655">
        <v>0.5</v>
      </c>
      <c r="AA18" s="655"/>
      <c r="AB18" s="655"/>
      <c r="AC18" s="655"/>
      <c r="AD18" s="656">
        <v>133926</v>
      </c>
      <c r="AE18" s="656"/>
      <c r="AF18" s="656"/>
      <c r="AG18" s="656"/>
      <c r="AH18" s="656"/>
      <c r="AI18" s="656"/>
      <c r="AJ18" s="656"/>
      <c r="AK18" s="656"/>
      <c r="AL18" s="631">
        <v>1.1000000238418579</v>
      </c>
      <c r="AM18" s="632"/>
      <c r="AN18" s="632"/>
      <c r="AO18" s="657"/>
      <c r="AP18" s="625" t="s">
        <v>267</v>
      </c>
      <c r="AQ18" s="626"/>
      <c r="AR18" s="626"/>
      <c r="AS18" s="626"/>
      <c r="AT18" s="626"/>
      <c r="AU18" s="626"/>
      <c r="AV18" s="626"/>
      <c r="AW18" s="626"/>
      <c r="AX18" s="626"/>
      <c r="AY18" s="626"/>
      <c r="AZ18" s="626"/>
      <c r="BA18" s="626"/>
      <c r="BB18" s="626"/>
      <c r="BC18" s="626"/>
      <c r="BD18" s="626"/>
      <c r="BE18" s="626"/>
      <c r="BF18" s="627"/>
      <c r="BG18" s="628" t="s">
        <v>130</v>
      </c>
      <c r="BH18" s="629"/>
      <c r="BI18" s="629"/>
      <c r="BJ18" s="629"/>
      <c r="BK18" s="629"/>
      <c r="BL18" s="629"/>
      <c r="BM18" s="629"/>
      <c r="BN18" s="630"/>
      <c r="BO18" s="655" t="s">
        <v>130</v>
      </c>
      <c r="BP18" s="655"/>
      <c r="BQ18" s="655"/>
      <c r="BR18" s="655"/>
      <c r="BS18" s="656" t="s">
        <v>130</v>
      </c>
      <c r="BT18" s="656"/>
      <c r="BU18" s="656"/>
      <c r="BV18" s="656"/>
      <c r="BW18" s="656"/>
      <c r="BX18" s="656"/>
      <c r="BY18" s="656"/>
      <c r="BZ18" s="656"/>
      <c r="CA18" s="656"/>
      <c r="CB18" s="714"/>
      <c r="CD18" s="665" t="s">
        <v>268</v>
      </c>
      <c r="CE18" s="666"/>
      <c r="CF18" s="666"/>
      <c r="CG18" s="666"/>
      <c r="CH18" s="666"/>
      <c r="CI18" s="666"/>
      <c r="CJ18" s="666"/>
      <c r="CK18" s="666"/>
      <c r="CL18" s="666"/>
      <c r="CM18" s="666"/>
      <c r="CN18" s="666"/>
      <c r="CO18" s="666"/>
      <c r="CP18" s="666"/>
      <c r="CQ18" s="667"/>
      <c r="CR18" s="628">
        <v>79871</v>
      </c>
      <c r="CS18" s="629"/>
      <c r="CT18" s="629"/>
      <c r="CU18" s="629"/>
      <c r="CV18" s="629"/>
      <c r="CW18" s="629"/>
      <c r="CX18" s="629"/>
      <c r="CY18" s="630"/>
      <c r="CZ18" s="655">
        <v>0.3</v>
      </c>
      <c r="DA18" s="655"/>
      <c r="DB18" s="655"/>
      <c r="DC18" s="655"/>
      <c r="DD18" s="634" t="s">
        <v>130</v>
      </c>
      <c r="DE18" s="629"/>
      <c r="DF18" s="629"/>
      <c r="DG18" s="629"/>
      <c r="DH18" s="629"/>
      <c r="DI18" s="629"/>
      <c r="DJ18" s="629"/>
      <c r="DK18" s="629"/>
      <c r="DL18" s="629"/>
      <c r="DM18" s="629"/>
      <c r="DN18" s="629"/>
      <c r="DO18" s="629"/>
      <c r="DP18" s="630"/>
      <c r="DQ18" s="634">
        <v>49594</v>
      </c>
      <c r="DR18" s="629"/>
      <c r="DS18" s="629"/>
      <c r="DT18" s="629"/>
      <c r="DU18" s="629"/>
      <c r="DV18" s="629"/>
      <c r="DW18" s="629"/>
      <c r="DX18" s="629"/>
      <c r="DY18" s="629"/>
      <c r="DZ18" s="629"/>
      <c r="EA18" s="629"/>
      <c r="EB18" s="629"/>
      <c r="EC18" s="673"/>
    </row>
    <row r="19" spans="2:133" ht="11.25" customHeight="1" x14ac:dyDescent="0.15">
      <c r="B19" s="625" t="s">
        <v>269</v>
      </c>
      <c r="C19" s="626"/>
      <c r="D19" s="626"/>
      <c r="E19" s="626"/>
      <c r="F19" s="626"/>
      <c r="G19" s="626"/>
      <c r="H19" s="626"/>
      <c r="I19" s="626"/>
      <c r="J19" s="626"/>
      <c r="K19" s="626"/>
      <c r="L19" s="626"/>
      <c r="M19" s="626"/>
      <c r="N19" s="626"/>
      <c r="O19" s="626"/>
      <c r="P19" s="626"/>
      <c r="Q19" s="627"/>
      <c r="R19" s="628">
        <v>60279</v>
      </c>
      <c r="S19" s="629"/>
      <c r="T19" s="629"/>
      <c r="U19" s="629"/>
      <c r="V19" s="629"/>
      <c r="W19" s="629"/>
      <c r="X19" s="629"/>
      <c r="Y19" s="630"/>
      <c r="Z19" s="655">
        <v>0.2</v>
      </c>
      <c r="AA19" s="655"/>
      <c r="AB19" s="655"/>
      <c r="AC19" s="655"/>
      <c r="AD19" s="656">
        <v>60279</v>
      </c>
      <c r="AE19" s="656"/>
      <c r="AF19" s="656"/>
      <c r="AG19" s="656"/>
      <c r="AH19" s="656"/>
      <c r="AI19" s="656"/>
      <c r="AJ19" s="656"/>
      <c r="AK19" s="656"/>
      <c r="AL19" s="631">
        <v>0.5</v>
      </c>
      <c r="AM19" s="632"/>
      <c r="AN19" s="632"/>
      <c r="AO19" s="657"/>
      <c r="AP19" s="625" t="s">
        <v>270</v>
      </c>
      <c r="AQ19" s="626"/>
      <c r="AR19" s="626"/>
      <c r="AS19" s="626"/>
      <c r="AT19" s="626"/>
      <c r="AU19" s="626"/>
      <c r="AV19" s="626"/>
      <c r="AW19" s="626"/>
      <c r="AX19" s="626"/>
      <c r="AY19" s="626"/>
      <c r="AZ19" s="626"/>
      <c r="BA19" s="626"/>
      <c r="BB19" s="626"/>
      <c r="BC19" s="626"/>
      <c r="BD19" s="626"/>
      <c r="BE19" s="626"/>
      <c r="BF19" s="627"/>
      <c r="BG19" s="628">
        <v>468248</v>
      </c>
      <c r="BH19" s="629"/>
      <c r="BI19" s="629"/>
      <c r="BJ19" s="629"/>
      <c r="BK19" s="629"/>
      <c r="BL19" s="629"/>
      <c r="BM19" s="629"/>
      <c r="BN19" s="630"/>
      <c r="BO19" s="655">
        <v>8</v>
      </c>
      <c r="BP19" s="655"/>
      <c r="BQ19" s="655"/>
      <c r="BR19" s="655"/>
      <c r="BS19" s="656" t="s">
        <v>130</v>
      </c>
      <c r="BT19" s="656"/>
      <c r="BU19" s="656"/>
      <c r="BV19" s="656"/>
      <c r="BW19" s="656"/>
      <c r="BX19" s="656"/>
      <c r="BY19" s="656"/>
      <c r="BZ19" s="656"/>
      <c r="CA19" s="656"/>
      <c r="CB19" s="714"/>
      <c r="CD19" s="665" t="s">
        <v>271</v>
      </c>
      <c r="CE19" s="666"/>
      <c r="CF19" s="666"/>
      <c r="CG19" s="666"/>
      <c r="CH19" s="666"/>
      <c r="CI19" s="666"/>
      <c r="CJ19" s="666"/>
      <c r="CK19" s="666"/>
      <c r="CL19" s="666"/>
      <c r="CM19" s="666"/>
      <c r="CN19" s="666"/>
      <c r="CO19" s="666"/>
      <c r="CP19" s="666"/>
      <c r="CQ19" s="667"/>
      <c r="CR19" s="628" t="s">
        <v>130</v>
      </c>
      <c r="CS19" s="629"/>
      <c r="CT19" s="629"/>
      <c r="CU19" s="629"/>
      <c r="CV19" s="629"/>
      <c r="CW19" s="629"/>
      <c r="CX19" s="629"/>
      <c r="CY19" s="630"/>
      <c r="CZ19" s="655" t="s">
        <v>130</v>
      </c>
      <c r="DA19" s="655"/>
      <c r="DB19" s="655"/>
      <c r="DC19" s="655"/>
      <c r="DD19" s="634" t="s">
        <v>130</v>
      </c>
      <c r="DE19" s="629"/>
      <c r="DF19" s="629"/>
      <c r="DG19" s="629"/>
      <c r="DH19" s="629"/>
      <c r="DI19" s="629"/>
      <c r="DJ19" s="629"/>
      <c r="DK19" s="629"/>
      <c r="DL19" s="629"/>
      <c r="DM19" s="629"/>
      <c r="DN19" s="629"/>
      <c r="DO19" s="629"/>
      <c r="DP19" s="630"/>
      <c r="DQ19" s="634" t="s">
        <v>130</v>
      </c>
      <c r="DR19" s="629"/>
      <c r="DS19" s="629"/>
      <c r="DT19" s="629"/>
      <c r="DU19" s="629"/>
      <c r="DV19" s="629"/>
      <c r="DW19" s="629"/>
      <c r="DX19" s="629"/>
      <c r="DY19" s="629"/>
      <c r="DZ19" s="629"/>
      <c r="EA19" s="629"/>
      <c r="EB19" s="629"/>
      <c r="EC19" s="673"/>
    </row>
    <row r="20" spans="2:133" ht="11.25" customHeight="1" x14ac:dyDescent="0.15">
      <c r="B20" s="625" t="s">
        <v>272</v>
      </c>
      <c r="C20" s="626"/>
      <c r="D20" s="626"/>
      <c r="E20" s="626"/>
      <c r="F20" s="626"/>
      <c r="G20" s="626"/>
      <c r="H20" s="626"/>
      <c r="I20" s="626"/>
      <c r="J20" s="626"/>
      <c r="K20" s="626"/>
      <c r="L20" s="626"/>
      <c r="M20" s="626"/>
      <c r="N20" s="626"/>
      <c r="O20" s="626"/>
      <c r="P20" s="626"/>
      <c r="Q20" s="627"/>
      <c r="R20" s="628">
        <v>3138</v>
      </c>
      <c r="S20" s="629"/>
      <c r="T20" s="629"/>
      <c r="U20" s="629"/>
      <c r="V20" s="629"/>
      <c r="W20" s="629"/>
      <c r="X20" s="629"/>
      <c r="Y20" s="630"/>
      <c r="Z20" s="655">
        <v>0</v>
      </c>
      <c r="AA20" s="655"/>
      <c r="AB20" s="655"/>
      <c r="AC20" s="655"/>
      <c r="AD20" s="656">
        <v>3138</v>
      </c>
      <c r="AE20" s="656"/>
      <c r="AF20" s="656"/>
      <c r="AG20" s="656"/>
      <c r="AH20" s="656"/>
      <c r="AI20" s="656"/>
      <c r="AJ20" s="656"/>
      <c r="AK20" s="656"/>
      <c r="AL20" s="631">
        <v>0</v>
      </c>
      <c r="AM20" s="632"/>
      <c r="AN20" s="632"/>
      <c r="AO20" s="657"/>
      <c r="AP20" s="625" t="s">
        <v>273</v>
      </c>
      <c r="AQ20" s="626"/>
      <c r="AR20" s="626"/>
      <c r="AS20" s="626"/>
      <c r="AT20" s="626"/>
      <c r="AU20" s="626"/>
      <c r="AV20" s="626"/>
      <c r="AW20" s="626"/>
      <c r="AX20" s="626"/>
      <c r="AY20" s="626"/>
      <c r="AZ20" s="626"/>
      <c r="BA20" s="626"/>
      <c r="BB20" s="626"/>
      <c r="BC20" s="626"/>
      <c r="BD20" s="626"/>
      <c r="BE20" s="626"/>
      <c r="BF20" s="627"/>
      <c r="BG20" s="628">
        <v>468248</v>
      </c>
      <c r="BH20" s="629"/>
      <c r="BI20" s="629"/>
      <c r="BJ20" s="629"/>
      <c r="BK20" s="629"/>
      <c r="BL20" s="629"/>
      <c r="BM20" s="629"/>
      <c r="BN20" s="630"/>
      <c r="BO20" s="655">
        <v>8</v>
      </c>
      <c r="BP20" s="655"/>
      <c r="BQ20" s="655"/>
      <c r="BR20" s="655"/>
      <c r="BS20" s="656" t="s">
        <v>130</v>
      </c>
      <c r="BT20" s="656"/>
      <c r="BU20" s="656"/>
      <c r="BV20" s="656"/>
      <c r="BW20" s="656"/>
      <c r="BX20" s="656"/>
      <c r="BY20" s="656"/>
      <c r="BZ20" s="656"/>
      <c r="CA20" s="656"/>
      <c r="CB20" s="714"/>
      <c r="CD20" s="665" t="s">
        <v>274</v>
      </c>
      <c r="CE20" s="666"/>
      <c r="CF20" s="666"/>
      <c r="CG20" s="666"/>
      <c r="CH20" s="666"/>
      <c r="CI20" s="666"/>
      <c r="CJ20" s="666"/>
      <c r="CK20" s="666"/>
      <c r="CL20" s="666"/>
      <c r="CM20" s="666"/>
      <c r="CN20" s="666"/>
      <c r="CO20" s="666"/>
      <c r="CP20" s="666"/>
      <c r="CQ20" s="667"/>
      <c r="CR20" s="628">
        <v>27113104</v>
      </c>
      <c r="CS20" s="629"/>
      <c r="CT20" s="629"/>
      <c r="CU20" s="629"/>
      <c r="CV20" s="629"/>
      <c r="CW20" s="629"/>
      <c r="CX20" s="629"/>
      <c r="CY20" s="630"/>
      <c r="CZ20" s="655">
        <v>100</v>
      </c>
      <c r="DA20" s="655"/>
      <c r="DB20" s="655"/>
      <c r="DC20" s="655"/>
      <c r="DD20" s="634">
        <v>2112405</v>
      </c>
      <c r="DE20" s="629"/>
      <c r="DF20" s="629"/>
      <c r="DG20" s="629"/>
      <c r="DH20" s="629"/>
      <c r="DI20" s="629"/>
      <c r="DJ20" s="629"/>
      <c r="DK20" s="629"/>
      <c r="DL20" s="629"/>
      <c r="DM20" s="629"/>
      <c r="DN20" s="629"/>
      <c r="DO20" s="629"/>
      <c r="DP20" s="630"/>
      <c r="DQ20" s="634">
        <v>15145170</v>
      </c>
      <c r="DR20" s="629"/>
      <c r="DS20" s="629"/>
      <c r="DT20" s="629"/>
      <c r="DU20" s="629"/>
      <c r="DV20" s="629"/>
      <c r="DW20" s="629"/>
      <c r="DX20" s="629"/>
      <c r="DY20" s="629"/>
      <c r="DZ20" s="629"/>
      <c r="EA20" s="629"/>
      <c r="EB20" s="629"/>
      <c r="EC20" s="673"/>
    </row>
    <row r="21" spans="2:133" ht="11.25" customHeight="1" x14ac:dyDescent="0.15">
      <c r="B21" s="625" t="s">
        <v>275</v>
      </c>
      <c r="C21" s="626"/>
      <c r="D21" s="626"/>
      <c r="E21" s="626"/>
      <c r="F21" s="626"/>
      <c r="G21" s="626"/>
      <c r="H21" s="626"/>
      <c r="I21" s="626"/>
      <c r="J21" s="626"/>
      <c r="K21" s="626"/>
      <c r="L21" s="626"/>
      <c r="M21" s="626"/>
      <c r="N21" s="626"/>
      <c r="O21" s="626"/>
      <c r="P21" s="626"/>
      <c r="Q21" s="627"/>
      <c r="R21" s="628">
        <v>2187</v>
      </c>
      <c r="S21" s="629"/>
      <c r="T21" s="629"/>
      <c r="U21" s="629"/>
      <c r="V21" s="629"/>
      <c r="W21" s="629"/>
      <c r="X21" s="629"/>
      <c r="Y21" s="630"/>
      <c r="Z21" s="655">
        <v>0</v>
      </c>
      <c r="AA21" s="655"/>
      <c r="AB21" s="655"/>
      <c r="AC21" s="655"/>
      <c r="AD21" s="656">
        <v>2187</v>
      </c>
      <c r="AE21" s="656"/>
      <c r="AF21" s="656"/>
      <c r="AG21" s="656"/>
      <c r="AH21" s="656"/>
      <c r="AI21" s="656"/>
      <c r="AJ21" s="656"/>
      <c r="AK21" s="656"/>
      <c r="AL21" s="631">
        <v>0</v>
      </c>
      <c r="AM21" s="632"/>
      <c r="AN21" s="632"/>
      <c r="AO21" s="657"/>
      <c r="AP21" s="721" t="s">
        <v>276</v>
      </c>
      <c r="AQ21" s="728"/>
      <c r="AR21" s="728"/>
      <c r="AS21" s="728"/>
      <c r="AT21" s="728"/>
      <c r="AU21" s="728"/>
      <c r="AV21" s="728"/>
      <c r="AW21" s="728"/>
      <c r="AX21" s="728"/>
      <c r="AY21" s="728"/>
      <c r="AZ21" s="728"/>
      <c r="BA21" s="728"/>
      <c r="BB21" s="728"/>
      <c r="BC21" s="728"/>
      <c r="BD21" s="728"/>
      <c r="BE21" s="728"/>
      <c r="BF21" s="723"/>
      <c r="BG21" s="628" t="s">
        <v>130</v>
      </c>
      <c r="BH21" s="629"/>
      <c r="BI21" s="629"/>
      <c r="BJ21" s="629"/>
      <c r="BK21" s="629"/>
      <c r="BL21" s="629"/>
      <c r="BM21" s="629"/>
      <c r="BN21" s="630"/>
      <c r="BO21" s="655" t="s">
        <v>130</v>
      </c>
      <c r="BP21" s="655"/>
      <c r="BQ21" s="655"/>
      <c r="BR21" s="655"/>
      <c r="BS21" s="656" t="s">
        <v>130</v>
      </c>
      <c r="BT21" s="656"/>
      <c r="BU21" s="656"/>
      <c r="BV21" s="656"/>
      <c r="BW21" s="656"/>
      <c r="BX21" s="656"/>
      <c r="BY21" s="656"/>
      <c r="BZ21" s="656"/>
      <c r="CA21" s="656"/>
      <c r="CB21" s="714"/>
      <c r="CD21" s="739"/>
      <c r="CE21" s="659"/>
      <c r="CF21" s="659"/>
      <c r="CG21" s="659"/>
      <c r="CH21" s="659"/>
      <c r="CI21" s="659"/>
      <c r="CJ21" s="659"/>
      <c r="CK21" s="659"/>
      <c r="CL21" s="659"/>
      <c r="CM21" s="659"/>
      <c r="CN21" s="659"/>
      <c r="CO21" s="659"/>
      <c r="CP21" s="659"/>
      <c r="CQ21" s="660"/>
      <c r="CR21" s="740"/>
      <c r="CS21" s="737"/>
      <c r="CT21" s="737"/>
      <c r="CU21" s="737"/>
      <c r="CV21" s="737"/>
      <c r="CW21" s="737"/>
      <c r="CX21" s="737"/>
      <c r="CY21" s="741"/>
      <c r="CZ21" s="742"/>
      <c r="DA21" s="742"/>
      <c r="DB21" s="742"/>
      <c r="DC21" s="742"/>
      <c r="DD21" s="736"/>
      <c r="DE21" s="737"/>
      <c r="DF21" s="737"/>
      <c r="DG21" s="737"/>
      <c r="DH21" s="737"/>
      <c r="DI21" s="737"/>
      <c r="DJ21" s="737"/>
      <c r="DK21" s="737"/>
      <c r="DL21" s="737"/>
      <c r="DM21" s="737"/>
      <c r="DN21" s="737"/>
      <c r="DO21" s="737"/>
      <c r="DP21" s="741"/>
      <c r="DQ21" s="736"/>
      <c r="DR21" s="737"/>
      <c r="DS21" s="737"/>
      <c r="DT21" s="737"/>
      <c r="DU21" s="737"/>
      <c r="DV21" s="737"/>
      <c r="DW21" s="737"/>
      <c r="DX21" s="737"/>
      <c r="DY21" s="737"/>
      <c r="DZ21" s="737"/>
      <c r="EA21" s="737"/>
      <c r="EB21" s="737"/>
      <c r="EC21" s="738"/>
    </row>
    <row r="22" spans="2:133" ht="11.25" customHeight="1" x14ac:dyDescent="0.15">
      <c r="B22" s="691" t="s">
        <v>277</v>
      </c>
      <c r="C22" s="692"/>
      <c r="D22" s="692"/>
      <c r="E22" s="692"/>
      <c r="F22" s="692"/>
      <c r="G22" s="692"/>
      <c r="H22" s="692"/>
      <c r="I22" s="692"/>
      <c r="J22" s="692"/>
      <c r="K22" s="692"/>
      <c r="L22" s="692"/>
      <c r="M22" s="692"/>
      <c r="N22" s="692"/>
      <c r="O22" s="692"/>
      <c r="P22" s="692"/>
      <c r="Q22" s="693"/>
      <c r="R22" s="628">
        <v>77547</v>
      </c>
      <c r="S22" s="629"/>
      <c r="T22" s="629"/>
      <c r="U22" s="629"/>
      <c r="V22" s="629"/>
      <c r="W22" s="629"/>
      <c r="X22" s="629"/>
      <c r="Y22" s="630"/>
      <c r="Z22" s="655">
        <v>0.3</v>
      </c>
      <c r="AA22" s="655"/>
      <c r="AB22" s="655"/>
      <c r="AC22" s="655"/>
      <c r="AD22" s="656">
        <v>68322</v>
      </c>
      <c r="AE22" s="656"/>
      <c r="AF22" s="656"/>
      <c r="AG22" s="656"/>
      <c r="AH22" s="656"/>
      <c r="AI22" s="656"/>
      <c r="AJ22" s="656"/>
      <c r="AK22" s="656"/>
      <c r="AL22" s="631">
        <v>0.5</v>
      </c>
      <c r="AM22" s="632"/>
      <c r="AN22" s="632"/>
      <c r="AO22" s="657"/>
      <c r="AP22" s="721" t="s">
        <v>278</v>
      </c>
      <c r="AQ22" s="728"/>
      <c r="AR22" s="728"/>
      <c r="AS22" s="728"/>
      <c r="AT22" s="728"/>
      <c r="AU22" s="728"/>
      <c r="AV22" s="728"/>
      <c r="AW22" s="728"/>
      <c r="AX22" s="728"/>
      <c r="AY22" s="728"/>
      <c r="AZ22" s="728"/>
      <c r="BA22" s="728"/>
      <c r="BB22" s="728"/>
      <c r="BC22" s="728"/>
      <c r="BD22" s="728"/>
      <c r="BE22" s="728"/>
      <c r="BF22" s="723"/>
      <c r="BG22" s="628" t="s">
        <v>130</v>
      </c>
      <c r="BH22" s="629"/>
      <c r="BI22" s="629"/>
      <c r="BJ22" s="629"/>
      <c r="BK22" s="629"/>
      <c r="BL22" s="629"/>
      <c r="BM22" s="629"/>
      <c r="BN22" s="630"/>
      <c r="BO22" s="655" t="s">
        <v>130</v>
      </c>
      <c r="BP22" s="655"/>
      <c r="BQ22" s="655"/>
      <c r="BR22" s="655"/>
      <c r="BS22" s="656" t="s">
        <v>130</v>
      </c>
      <c r="BT22" s="656"/>
      <c r="BU22" s="656"/>
      <c r="BV22" s="656"/>
      <c r="BW22" s="656"/>
      <c r="BX22" s="656"/>
      <c r="BY22" s="656"/>
      <c r="BZ22" s="656"/>
      <c r="CA22" s="656"/>
      <c r="CB22" s="714"/>
      <c r="CD22" s="730" t="s">
        <v>279</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15">
      <c r="B23" s="625" t="s">
        <v>280</v>
      </c>
      <c r="C23" s="626"/>
      <c r="D23" s="626"/>
      <c r="E23" s="626"/>
      <c r="F23" s="626"/>
      <c r="G23" s="626"/>
      <c r="H23" s="626"/>
      <c r="I23" s="626"/>
      <c r="J23" s="626"/>
      <c r="K23" s="626"/>
      <c r="L23" s="626"/>
      <c r="M23" s="626"/>
      <c r="N23" s="626"/>
      <c r="O23" s="626"/>
      <c r="P23" s="626"/>
      <c r="Q23" s="627"/>
      <c r="R23" s="628">
        <v>6167125</v>
      </c>
      <c r="S23" s="629"/>
      <c r="T23" s="629"/>
      <c r="U23" s="629"/>
      <c r="V23" s="629"/>
      <c r="W23" s="629"/>
      <c r="X23" s="629"/>
      <c r="Y23" s="630"/>
      <c r="Z23" s="655">
        <v>21.4</v>
      </c>
      <c r="AA23" s="655"/>
      <c r="AB23" s="655"/>
      <c r="AC23" s="655"/>
      <c r="AD23" s="656">
        <v>5377648</v>
      </c>
      <c r="AE23" s="656"/>
      <c r="AF23" s="656"/>
      <c r="AG23" s="656"/>
      <c r="AH23" s="656"/>
      <c r="AI23" s="656"/>
      <c r="AJ23" s="656"/>
      <c r="AK23" s="656"/>
      <c r="AL23" s="631">
        <v>43.1</v>
      </c>
      <c r="AM23" s="632"/>
      <c r="AN23" s="632"/>
      <c r="AO23" s="657"/>
      <c r="AP23" s="721" t="s">
        <v>281</v>
      </c>
      <c r="AQ23" s="728"/>
      <c r="AR23" s="728"/>
      <c r="AS23" s="728"/>
      <c r="AT23" s="728"/>
      <c r="AU23" s="728"/>
      <c r="AV23" s="728"/>
      <c r="AW23" s="728"/>
      <c r="AX23" s="728"/>
      <c r="AY23" s="728"/>
      <c r="AZ23" s="728"/>
      <c r="BA23" s="728"/>
      <c r="BB23" s="728"/>
      <c r="BC23" s="728"/>
      <c r="BD23" s="728"/>
      <c r="BE23" s="728"/>
      <c r="BF23" s="723"/>
      <c r="BG23" s="628">
        <v>468248</v>
      </c>
      <c r="BH23" s="629"/>
      <c r="BI23" s="629"/>
      <c r="BJ23" s="629"/>
      <c r="BK23" s="629"/>
      <c r="BL23" s="629"/>
      <c r="BM23" s="629"/>
      <c r="BN23" s="630"/>
      <c r="BO23" s="655">
        <v>8</v>
      </c>
      <c r="BP23" s="655"/>
      <c r="BQ23" s="655"/>
      <c r="BR23" s="655"/>
      <c r="BS23" s="656" t="s">
        <v>130</v>
      </c>
      <c r="BT23" s="656"/>
      <c r="BU23" s="656"/>
      <c r="BV23" s="656"/>
      <c r="BW23" s="656"/>
      <c r="BX23" s="656"/>
      <c r="BY23" s="656"/>
      <c r="BZ23" s="656"/>
      <c r="CA23" s="656"/>
      <c r="CB23" s="714"/>
      <c r="CD23" s="730" t="s">
        <v>220</v>
      </c>
      <c r="CE23" s="731"/>
      <c r="CF23" s="731"/>
      <c r="CG23" s="731"/>
      <c r="CH23" s="731"/>
      <c r="CI23" s="731"/>
      <c r="CJ23" s="731"/>
      <c r="CK23" s="731"/>
      <c r="CL23" s="731"/>
      <c r="CM23" s="731"/>
      <c r="CN23" s="731"/>
      <c r="CO23" s="731"/>
      <c r="CP23" s="731"/>
      <c r="CQ23" s="732"/>
      <c r="CR23" s="730" t="s">
        <v>282</v>
      </c>
      <c r="CS23" s="731"/>
      <c r="CT23" s="731"/>
      <c r="CU23" s="731"/>
      <c r="CV23" s="731"/>
      <c r="CW23" s="731"/>
      <c r="CX23" s="731"/>
      <c r="CY23" s="732"/>
      <c r="CZ23" s="730" t="s">
        <v>283</v>
      </c>
      <c r="DA23" s="731"/>
      <c r="DB23" s="731"/>
      <c r="DC23" s="732"/>
      <c r="DD23" s="730" t="s">
        <v>284</v>
      </c>
      <c r="DE23" s="731"/>
      <c r="DF23" s="731"/>
      <c r="DG23" s="731"/>
      <c r="DH23" s="731"/>
      <c r="DI23" s="731"/>
      <c r="DJ23" s="731"/>
      <c r="DK23" s="732"/>
      <c r="DL23" s="733" t="s">
        <v>285</v>
      </c>
      <c r="DM23" s="734"/>
      <c r="DN23" s="734"/>
      <c r="DO23" s="734"/>
      <c r="DP23" s="734"/>
      <c r="DQ23" s="734"/>
      <c r="DR23" s="734"/>
      <c r="DS23" s="734"/>
      <c r="DT23" s="734"/>
      <c r="DU23" s="734"/>
      <c r="DV23" s="735"/>
      <c r="DW23" s="730" t="s">
        <v>286</v>
      </c>
      <c r="DX23" s="731"/>
      <c r="DY23" s="731"/>
      <c r="DZ23" s="731"/>
      <c r="EA23" s="731"/>
      <c r="EB23" s="731"/>
      <c r="EC23" s="732"/>
    </row>
    <row r="24" spans="2:133" ht="11.25" customHeight="1" x14ac:dyDescent="0.15">
      <c r="B24" s="625" t="s">
        <v>287</v>
      </c>
      <c r="C24" s="626"/>
      <c r="D24" s="626"/>
      <c r="E24" s="626"/>
      <c r="F24" s="626"/>
      <c r="G24" s="626"/>
      <c r="H24" s="626"/>
      <c r="I24" s="626"/>
      <c r="J24" s="626"/>
      <c r="K24" s="626"/>
      <c r="L24" s="626"/>
      <c r="M24" s="626"/>
      <c r="N24" s="626"/>
      <c r="O24" s="626"/>
      <c r="P24" s="626"/>
      <c r="Q24" s="627"/>
      <c r="R24" s="628">
        <v>5377648</v>
      </c>
      <c r="S24" s="629"/>
      <c r="T24" s="629"/>
      <c r="U24" s="629"/>
      <c r="V24" s="629"/>
      <c r="W24" s="629"/>
      <c r="X24" s="629"/>
      <c r="Y24" s="630"/>
      <c r="Z24" s="655">
        <v>18.7</v>
      </c>
      <c r="AA24" s="655"/>
      <c r="AB24" s="655"/>
      <c r="AC24" s="655"/>
      <c r="AD24" s="656">
        <v>5377648</v>
      </c>
      <c r="AE24" s="656"/>
      <c r="AF24" s="656"/>
      <c r="AG24" s="656"/>
      <c r="AH24" s="656"/>
      <c r="AI24" s="656"/>
      <c r="AJ24" s="656"/>
      <c r="AK24" s="656"/>
      <c r="AL24" s="631">
        <v>43.1</v>
      </c>
      <c r="AM24" s="632"/>
      <c r="AN24" s="632"/>
      <c r="AO24" s="657"/>
      <c r="AP24" s="721" t="s">
        <v>288</v>
      </c>
      <c r="AQ24" s="728"/>
      <c r="AR24" s="728"/>
      <c r="AS24" s="728"/>
      <c r="AT24" s="728"/>
      <c r="AU24" s="728"/>
      <c r="AV24" s="728"/>
      <c r="AW24" s="728"/>
      <c r="AX24" s="728"/>
      <c r="AY24" s="728"/>
      <c r="AZ24" s="728"/>
      <c r="BA24" s="728"/>
      <c r="BB24" s="728"/>
      <c r="BC24" s="728"/>
      <c r="BD24" s="728"/>
      <c r="BE24" s="728"/>
      <c r="BF24" s="723"/>
      <c r="BG24" s="628" t="s">
        <v>130</v>
      </c>
      <c r="BH24" s="629"/>
      <c r="BI24" s="629"/>
      <c r="BJ24" s="629"/>
      <c r="BK24" s="629"/>
      <c r="BL24" s="629"/>
      <c r="BM24" s="629"/>
      <c r="BN24" s="630"/>
      <c r="BO24" s="655" t="s">
        <v>130</v>
      </c>
      <c r="BP24" s="655"/>
      <c r="BQ24" s="655"/>
      <c r="BR24" s="655"/>
      <c r="BS24" s="656" t="s">
        <v>130</v>
      </c>
      <c r="BT24" s="656"/>
      <c r="BU24" s="656"/>
      <c r="BV24" s="656"/>
      <c r="BW24" s="656"/>
      <c r="BX24" s="656"/>
      <c r="BY24" s="656"/>
      <c r="BZ24" s="656"/>
      <c r="CA24" s="656"/>
      <c r="CB24" s="714"/>
      <c r="CD24" s="684" t="s">
        <v>289</v>
      </c>
      <c r="CE24" s="685"/>
      <c r="CF24" s="685"/>
      <c r="CG24" s="685"/>
      <c r="CH24" s="685"/>
      <c r="CI24" s="685"/>
      <c r="CJ24" s="685"/>
      <c r="CK24" s="685"/>
      <c r="CL24" s="685"/>
      <c r="CM24" s="685"/>
      <c r="CN24" s="685"/>
      <c r="CO24" s="685"/>
      <c r="CP24" s="685"/>
      <c r="CQ24" s="686"/>
      <c r="CR24" s="681">
        <v>11765423</v>
      </c>
      <c r="CS24" s="682"/>
      <c r="CT24" s="682"/>
      <c r="CU24" s="682"/>
      <c r="CV24" s="682"/>
      <c r="CW24" s="682"/>
      <c r="CX24" s="682"/>
      <c r="CY24" s="725"/>
      <c r="CZ24" s="726">
        <v>43.4</v>
      </c>
      <c r="DA24" s="701"/>
      <c r="DB24" s="701"/>
      <c r="DC24" s="729"/>
      <c r="DD24" s="724">
        <v>6588843</v>
      </c>
      <c r="DE24" s="682"/>
      <c r="DF24" s="682"/>
      <c r="DG24" s="682"/>
      <c r="DH24" s="682"/>
      <c r="DI24" s="682"/>
      <c r="DJ24" s="682"/>
      <c r="DK24" s="725"/>
      <c r="DL24" s="724">
        <v>6175384</v>
      </c>
      <c r="DM24" s="682"/>
      <c r="DN24" s="682"/>
      <c r="DO24" s="682"/>
      <c r="DP24" s="682"/>
      <c r="DQ24" s="682"/>
      <c r="DR24" s="682"/>
      <c r="DS24" s="682"/>
      <c r="DT24" s="682"/>
      <c r="DU24" s="682"/>
      <c r="DV24" s="725"/>
      <c r="DW24" s="726">
        <v>47.6</v>
      </c>
      <c r="DX24" s="701"/>
      <c r="DY24" s="701"/>
      <c r="DZ24" s="701"/>
      <c r="EA24" s="701"/>
      <c r="EB24" s="701"/>
      <c r="EC24" s="727"/>
    </row>
    <row r="25" spans="2:133" ht="11.25" customHeight="1" x14ac:dyDescent="0.15">
      <c r="B25" s="625" t="s">
        <v>290</v>
      </c>
      <c r="C25" s="626"/>
      <c r="D25" s="626"/>
      <c r="E25" s="626"/>
      <c r="F25" s="626"/>
      <c r="G25" s="626"/>
      <c r="H25" s="626"/>
      <c r="I25" s="626"/>
      <c r="J25" s="626"/>
      <c r="K25" s="626"/>
      <c r="L25" s="626"/>
      <c r="M25" s="626"/>
      <c r="N25" s="626"/>
      <c r="O25" s="626"/>
      <c r="P25" s="626"/>
      <c r="Q25" s="627"/>
      <c r="R25" s="628">
        <v>577025</v>
      </c>
      <c r="S25" s="629"/>
      <c r="T25" s="629"/>
      <c r="U25" s="629"/>
      <c r="V25" s="629"/>
      <c r="W25" s="629"/>
      <c r="X25" s="629"/>
      <c r="Y25" s="630"/>
      <c r="Z25" s="655">
        <v>2</v>
      </c>
      <c r="AA25" s="655"/>
      <c r="AB25" s="655"/>
      <c r="AC25" s="655"/>
      <c r="AD25" s="656" t="s">
        <v>130</v>
      </c>
      <c r="AE25" s="656"/>
      <c r="AF25" s="656"/>
      <c r="AG25" s="656"/>
      <c r="AH25" s="656"/>
      <c r="AI25" s="656"/>
      <c r="AJ25" s="656"/>
      <c r="AK25" s="656"/>
      <c r="AL25" s="631" t="s">
        <v>130</v>
      </c>
      <c r="AM25" s="632"/>
      <c r="AN25" s="632"/>
      <c r="AO25" s="657"/>
      <c r="AP25" s="721" t="s">
        <v>291</v>
      </c>
      <c r="AQ25" s="728"/>
      <c r="AR25" s="728"/>
      <c r="AS25" s="728"/>
      <c r="AT25" s="728"/>
      <c r="AU25" s="728"/>
      <c r="AV25" s="728"/>
      <c r="AW25" s="728"/>
      <c r="AX25" s="728"/>
      <c r="AY25" s="728"/>
      <c r="AZ25" s="728"/>
      <c r="BA25" s="728"/>
      <c r="BB25" s="728"/>
      <c r="BC25" s="728"/>
      <c r="BD25" s="728"/>
      <c r="BE25" s="728"/>
      <c r="BF25" s="723"/>
      <c r="BG25" s="628" t="s">
        <v>130</v>
      </c>
      <c r="BH25" s="629"/>
      <c r="BI25" s="629"/>
      <c r="BJ25" s="629"/>
      <c r="BK25" s="629"/>
      <c r="BL25" s="629"/>
      <c r="BM25" s="629"/>
      <c r="BN25" s="630"/>
      <c r="BO25" s="655" t="s">
        <v>130</v>
      </c>
      <c r="BP25" s="655"/>
      <c r="BQ25" s="655"/>
      <c r="BR25" s="655"/>
      <c r="BS25" s="656" t="s">
        <v>130</v>
      </c>
      <c r="BT25" s="656"/>
      <c r="BU25" s="656"/>
      <c r="BV25" s="656"/>
      <c r="BW25" s="656"/>
      <c r="BX25" s="656"/>
      <c r="BY25" s="656"/>
      <c r="BZ25" s="656"/>
      <c r="CA25" s="656"/>
      <c r="CB25" s="714"/>
      <c r="CD25" s="665" t="s">
        <v>292</v>
      </c>
      <c r="CE25" s="666"/>
      <c r="CF25" s="666"/>
      <c r="CG25" s="666"/>
      <c r="CH25" s="666"/>
      <c r="CI25" s="666"/>
      <c r="CJ25" s="666"/>
      <c r="CK25" s="666"/>
      <c r="CL25" s="666"/>
      <c r="CM25" s="666"/>
      <c r="CN25" s="666"/>
      <c r="CO25" s="666"/>
      <c r="CP25" s="666"/>
      <c r="CQ25" s="667"/>
      <c r="CR25" s="628">
        <v>3756267</v>
      </c>
      <c r="CS25" s="639"/>
      <c r="CT25" s="639"/>
      <c r="CU25" s="639"/>
      <c r="CV25" s="639"/>
      <c r="CW25" s="639"/>
      <c r="CX25" s="639"/>
      <c r="CY25" s="640"/>
      <c r="CZ25" s="631">
        <v>13.9</v>
      </c>
      <c r="DA25" s="641"/>
      <c r="DB25" s="641"/>
      <c r="DC25" s="642"/>
      <c r="DD25" s="634">
        <v>3476377</v>
      </c>
      <c r="DE25" s="639"/>
      <c r="DF25" s="639"/>
      <c r="DG25" s="639"/>
      <c r="DH25" s="639"/>
      <c r="DI25" s="639"/>
      <c r="DJ25" s="639"/>
      <c r="DK25" s="640"/>
      <c r="DL25" s="634">
        <v>3271615</v>
      </c>
      <c r="DM25" s="639"/>
      <c r="DN25" s="639"/>
      <c r="DO25" s="639"/>
      <c r="DP25" s="639"/>
      <c r="DQ25" s="639"/>
      <c r="DR25" s="639"/>
      <c r="DS25" s="639"/>
      <c r="DT25" s="639"/>
      <c r="DU25" s="639"/>
      <c r="DV25" s="640"/>
      <c r="DW25" s="631">
        <v>25.2</v>
      </c>
      <c r="DX25" s="641"/>
      <c r="DY25" s="641"/>
      <c r="DZ25" s="641"/>
      <c r="EA25" s="641"/>
      <c r="EB25" s="641"/>
      <c r="EC25" s="668"/>
    </row>
    <row r="26" spans="2:133" ht="11.25" customHeight="1" x14ac:dyDescent="0.15">
      <c r="B26" s="625" t="s">
        <v>293</v>
      </c>
      <c r="C26" s="626"/>
      <c r="D26" s="626"/>
      <c r="E26" s="626"/>
      <c r="F26" s="626"/>
      <c r="G26" s="626"/>
      <c r="H26" s="626"/>
      <c r="I26" s="626"/>
      <c r="J26" s="626"/>
      <c r="K26" s="626"/>
      <c r="L26" s="626"/>
      <c r="M26" s="626"/>
      <c r="N26" s="626"/>
      <c r="O26" s="626"/>
      <c r="P26" s="626"/>
      <c r="Q26" s="627"/>
      <c r="R26" s="628">
        <v>212452</v>
      </c>
      <c r="S26" s="629"/>
      <c r="T26" s="629"/>
      <c r="U26" s="629"/>
      <c r="V26" s="629"/>
      <c r="W26" s="629"/>
      <c r="X26" s="629"/>
      <c r="Y26" s="630"/>
      <c r="Z26" s="655">
        <v>0.7</v>
      </c>
      <c r="AA26" s="655"/>
      <c r="AB26" s="655"/>
      <c r="AC26" s="655"/>
      <c r="AD26" s="656" t="s">
        <v>130</v>
      </c>
      <c r="AE26" s="656"/>
      <c r="AF26" s="656"/>
      <c r="AG26" s="656"/>
      <c r="AH26" s="656"/>
      <c r="AI26" s="656"/>
      <c r="AJ26" s="656"/>
      <c r="AK26" s="656"/>
      <c r="AL26" s="631" t="s">
        <v>130</v>
      </c>
      <c r="AM26" s="632"/>
      <c r="AN26" s="632"/>
      <c r="AO26" s="657"/>
      <c r="AP26" s="721" t="s">
        <v>294</v>
      </c>
      <c r="AQ26" s="722"/>
      <c r="AR26" s="722"/>
      <c r="AS26" s="722"/>
      <c r="AT26" s="722"/>
      <c r="AU26" s="722"/>
      <c r="AV26" s="722"/>
      <c r="AW26" s="722"/>
      <c r="AX26" s="722"/>
      <c r="AY26" s="722"/>
      <c r="AZ26" s="722"/>
      <c r="BA26" s="722"/>
      <c r="BB26" s="722"/>
      <c r="BC26" s="722"/>
      <c r="BD26" s="722"/>
      <c r="BE26" s="722"/>
      <c r="BF26" s="723"/>
      <c r="BG26" s="628" t="s">
        <v>130</v>
      </c>
      <c r="BH26" s="629"/>
      <c r="BI26" s="629"/>
      <c r="BJ26" s="629"/>
      <c r="BK26" s="629"/>
      <c r="BL26" s="629"/>
      <c r="BM26" s="629"/>
      <c r="BN26" s="630"/>
      <c r="BO26" s="655" t="s">
        <v>130</v>
      </c>
      <c r="BP26" s="655"/>
      <c r="BQ26" s="655"/>
      <c r="BR26" s="655"/>
      <c r="BS26" s="656" t="s">
        <v>130</v>
      </c>
      <c r="BT26" s="656"/>
      <c r="BU26" s="656"/>
      <c r="BV26" s="656"/>
      <c r="BW26" s="656"/>
      <c r="BX26" s="656"/>
      <c r="BY26" s="656"/>
      <c r="BZ26" s="656"/>
      <c r="CA26" s="656"/>
      <c r="CB26" s="714"/>
      <c r="CD26" s="665" t="s">
        <v>295</v>
      </c>
      <c r="CE26" s="666"/>
      <c r="CF26" s="666"/>
      <c r="CG26" s="666"/>
      <c r="CH26" s="666"/>
      <c r="CI26" s="666"/>
      <c r="CJ26" s="666"/>
      <c r="CK26" s="666"/>
      <c r="CL26" s="666"/>
      <c r="CM26" s="666"/>
      <c r="CN26" s="666"/>
      <c r="CO26" s="666"/>
      <c r="CP26" s="666"/>
      <c r="CQ26" s="667"/>
      <c r="CR26" s="628">
        <v>2231237</v>
      </c>
      <c r="CS26" s="629"/>
      <c r="CT26" s="629"/>
      <c r="CU26" s="629"/>
      <c r="CV26" s="629"/>
      <c r="CW26" s="629"/>
      <c r="CX26" s="629"/>
      <c r="CY26" s="630"/>
      <c r="CZ26" s="631">
        <v>8.1999999999999993</v>
      </c>
      <c r="DA26" s="641"/>
      <c r="DB26" s="641"/>
      <c r="DC26" s="642"/>
      <c r="DD26" s="634">
        <v>2059760</v>
      </c>
      <c r="DE26" s="629"/>
      <c r="DF26" s="629"/>
      <c r="DG26" s="629"/>
      <c r="DH26" s="629"/>
      <c r="DI26" s="629"/>
      <c r="DJ26" s="629"/>
      <c r="DK26" s="630"/>
      <c r="DL26" s="634" t="s">
        <v>130</v>
      </c>
      <c r="DM26" s="629"/>
      <c r="DN26" s="629"/>
      <c r="DO26" s="629"/>
      <c r="DP26" s="629"/>
      <c r="DQ26" s="629"/>
      <c r="DR26" s="629"/>
      <c r="DS26" s="629"/>
      <c r="DT26" s="629"/>
      <c r="DU26" s="629"/>
      <c r="DV26" s="630"/>
      <c r="DW26" s="631" t="s">
        <v>130</v>
      </c>
      <c r="DX26" s="641"/>
      <c r="DY26" s="641"/>
      <c r="DZ26" s="641"/>
      <c r="EA26" s="641"/>
      <c r="EB26" s="641"/>
      <c r="EC26" s="668"/>
    </row>
    <row r="27" spans="2:133" ht="11.25" customHeight="1" x14ac:dyDescent="0.15">
      <c r="B27" s="625" t="s">
        <v>296</v>
      </c>
      <c r="C27" s="626"/>
      <c r="D27" s="626"/>
      <c r="E27" s="626"/>
      <c r="F27" s="626"/>
      <c r="G27" s="626"/>
      <c r="H27" s="626"/>
      <c r="I27" s="626"/>
      <c r="J27" s="626"/>
      <c r="K27" s="626"/>
      <c r="L27" s="626"/>
      <c r="M27" s="626"/>
      <c r="N27" s="626"/>
      <c r="O27" s="626"/>
      <c r="P27" s="626"/>
      <c r="Q27" s="627"/>
      <c r="R27" s="628">
        <v>13651291</v>
      </c>
      <c r="S27" s="629"/>
      <c r="T27" s="629"/>
      <c r="U27" s="629"/>
      <c r="V27" s="629"/>
      <c r="W27" s="629"/>
      <c r="X27" s="629"/>
      <c r="Y27" s="630"/>
      <c r="Z27" s="655">
        <v>47.4</v>
      </c>
      <c r="AA27" s="655"/>
      <c r="AB27" s="655"/>
      <c r="AC27" s="655"/>
      <c r="AD27" s="656">
        <v>12384341</v>
      </c>
      <c r="AE27" s="656"/>
      <c r="AF27" s="656"/>
      <c r="AG27" s="656"/>
      <c r="AH27" s="656"/>
      <c r="AI27" s="656"/>
      <c r="AJ27" s="656"/>
      <c r="AK27" s="656"/>
      <c r="AL27" s="631">
        <v>99.400001525878906</v>
      </c>
      <c r="AM27" s="632"/>
      <c r="AN27" s="632"/>
      <c r="AO27" s="657"/>
      <c r="AP27" s="625" t="s">
        <v>297</v>
      </c>
      <c r="AQ27" s="626"/>
      <c r="AR27" s="626"/>
      <c r="AS27" s="626"/>
      <c r="AT27" s="626"/>
      <c r="AU27" s="626"/>
      <c r="AV27" s="626"/>
      <c r="AW27" s="626"/>
      <c r="AX27" s="626"/>
      <c r="AY27" s="626"/>
      <c r="AZ27" s="626"/>
      <c r="BA27" s="626"/>
      <c r="BB27" s="626"/>
      <c r="BC27" s="626"/>
      <c r="BD27" s="626"/>
      <c r="BE27" s="626"/>
      <c r="BF27" s="627"/>
      <c r="BG27" s="628">
        <v>5830843</v>
      </c>
      <c r="BH27" s="629"/>
      <c r="BI27" s="629"/>
      <c r="BJ27" s="629"/>
      <c r="BK27" s="629"/>
      <c r="BL27" s="629"/>
      <c r="BM27" s="629"/>
      <c r="BN27" s="630"/>
      <c r="BO27" s="655">
        <v>100</v>
      </c>
      <c r="BP27" s="655"/>
      <c r="BQ27" s="655"/>
      <c r="BR27" s="655"/>
      <c r="BS27" s="656">
        <v>32798</v>
      </c>
      <c r="BT27" s="656"/>
      <c r="BU27" s="656"/>
      <c r="BV27" s="656"/>
      <c r="BW27" s="656"/>
      <c r="BX27" s="656"/>
      <c r="BY27" s="656"/>
      <c r="BZ27" s="656"/>
      <c r="CA27" s="656"/>
      <c r="CB27" s="714"/>
      <c r="CD27" s="665" t="s">
        <v>298</v>
      </c>
      <c r="CE27" s="666"/>
      <c r="CF27" s="666"/>
      <c r="CG27" s="666"/>
      <c r="CH27" s="666"/>
      <c r="CI27" s="666"/>
      <c r="CJ27" s="666"/>
      <c r="CK27" s="666"/>
      <c r="CL27" s="666"/>
      <c r="CM27" s="666"/>
      <c r="CN27" s="666"/>
      <c r="CO27" s="666"/>
      <c r="CP27" s="666"/>
      <c r="CQ27" s="667"/>
      <c r="CR27" s="628">
        <v>6312922</v>
      </c>
      <c r="CS27" s="639"/>
      <c r="CT27" s="639"/>
      <c r="CU27" s="639"/>
      <c r="CV27" s="639"/>
      <c r="CW27" s="639"/>
      <c r="CX27" s="639"/>
      <c r="CY27" s="640"/>
      <c r="CZ27" s="631">
        <v>23.3</v>
      </c>
      <c r="DA27" s="641"/>
      <c r="DB27" s="641"/>
      <c r="DC27" s="642"/>
      <c r="DD27" s="634">
        <v>1606588</v>
      </c>
      <c r="DE27" s="639"/>
      <c r="DF27" s="639"/>
      <c r="DG27" s="639"/>
      <c r="DH27" s="639"/>
      <c r="DI27" s="639"/>
      <c r="DJ27" s="639"/>
      <c r="DK27" s="640"/>
      <c r="DL27" s="634">
        <v>1397891</v>
      </c>
      <c r="DM27" s="639"/>
      <c r="DN27" s="639"/>
      <c r="DO27" s="639"/>
      <c r="DP27" s="639"/>
      <c r="DQ27" s="639"/>
      <c r="DR27" s="639"/>
      <c r="DS27" s="639"/>
      <c r="DT27" s="639"/>
      <c r="DU27" s="639"/>
      <c r="DV27" s="640"/>
      <c r="DW27" s="631">
        <v>10.8</v>
      </c>
      <c r="DX27" s="641"/>
      <c r="DY27" s="641"/>
      <c r="DZ27" s="641"/>
      <c r="EA27" s="641"/>
      <c r="EB27" s="641"/>
      <c r="EC27" s="668"/>
    </row>
    <row r="28" spans="2:133" ht="11.25" customHeight="1" x14ac:dyDescent="0.15">
      <c r="B28" s="625" t="s">
        <v>299</v>
      </c>
      <c r="C28" s="626"/>
      <c r="D28" s="626"/>
      <c r="E28" s="626"/>
      <c r="F28" s="626"/>
      <c r="G28" s="626"/>
      <c r="H28" s="626"/>
      <c r="I28" s="626"/>
      <c r="J28" s="626"/>
      <c r="K28" s="626"/>
      <c r="L28" s="626"/>
      <c r="M28" s="626"/>
      <c r="N28" s="626"/>
      <c r="O28" s="626"/>
      <c r="P28" s="626"/>
      <c r="Q28" s="627"/>
      <c r="R28" s="628">
        <v>7711</v>
      </c>
      <c r="S28" s="629"/>
      <c r="T28" s="629"/>
      <c r="U28" s="629"/>
      <c r="V28" s="629"/>
      <c r="W28" s="629"/>
      <c r="X28" s="629"/>
      <c r="Y28" s="630"/>
      <c r="Z28" s="655">
        <v>0</v>
      </c>
      <c r="AA28" s="655"/>
      <c r="AB28" s="655"/>
      <c r="AC28" s="655"/>
      <c r="AD28" s="656">
        <v>7711</v>
      </c>
      <c r="AE28" s="656"/>
      <c r="AF28" s="656"/>
      <c r="AG28" s="656"/>
      <c r="AH28" s="656"/>
      <c r="AI28" s="656"/>
      <c r="AJ28" s="656"/>
      <c r="AK28" s="656"/>
      <c r="AL28" s="631">
        <v>0.1</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3"/>
      <c r="CD28" s="665" t="s">
        <v>300</v>
      </c>
      <c r="CE28" s="666"/>
      <c r="CF28" s="666"/>
      <c r="CG28" s="666"/>
      <c r="CH28" s="666"/>
      <c r="CI28" s="666"/>
      <c r="CJ28" s="666"/>
      <c r="CK28" s="666"/>
      <c r="CL28" s="666"/>
      <c r="CM28" s="666"/>
      <c r="CN28" s="666"/>
      <c r="CO28" s="666"/>
      <c r="CP28" s="666"/>
      <c r="CQ28" s="667"/>
      <c r="CR28" s="628">
        <v>1696234</v>
      </c>
      <c r="CS28" s="629"/>
      <c r="CT28" s="629"/>
      <c r="CU28" s="629"/>
      <c r="CV28" s="629"/>
      <c r="CW28" s="629"/>
      <c r="CX28" s="629"/>
      <c r="CY28" s="630"/>
      <c r="CZ28" s="631">
        <v>6.3</v>
      </c>
      <c r="DA28" s="641"/>
      <c r="DB28" s="641"/>
      <c r="DC28" s="642"/>
      <c r="DD28" s="634">
        <v>1505878</v>
      </c>
      <c r="DE28" s="629"/>
      <c r="DF28" s="629"/>
      <c r="DG28" s="629"/>
      <c r="DH28" s="629"/>
      <c r="DI28" s="629"/>
      <c r="DJ28" s="629"/>
      <c r="DK28" s="630"/>
      <c r="DL28" s="634">
        <v>1505878</v>
      </c>
      <c r="DM28" s="629"/>
      <c r="DN28" s="629"/>
      <c r="DO28" s="629"/>
      <c r="DP28" s="629"/>
      <c r="DQ28" s="629"/>
      <c r="DR28" s="629"/>
      <c r="DS28" s="629"/>
      <c r="DT28" s="629"/>
      <c r="DU28" s="629"/>
      <c r="DV28" s="630"/>
      <c r="DW28" s="631">
        <v>11.6</v>
      </c>
      <c r="DX28" s="641"/>
      <c r="DY28" s="641"/>
      <c r="DZ28" s="641"/>
      <c r="EA28" s="641"/>
      <c r="EB28" s="641"/>
      <c r="EC28" s="668"/>
    </row>
    <row r="29" spans="2:133" ht="11.25" customHeight="1" x14ac:dyDescent="0.15">
      <c r="B29" s="625" t="s">
        <v>301</v>
      </c>
      <c r="C29" s="626"/>
      <c r="D29" s="626"/>
      <c r="E29" s="626"/>
      <c r="F29" s="626"/>
      <c r="G29" s="626"/>
      <c r="H29" s="626"/>
      <c r="I29" s="626"/>
      <c r="J29" s="626"/>
      <c r="K29" s="626"/>
      <c r="L29" s="626"/>
      <c r="M29" s="626"/>
      <c r="N29" s="626"/>
      <c r="O29" s="626"/>
      <c r="P29" s="626"/>
      <c r="Q29" s="627"/>
      <c r="R29" s="628">
        <v>45771</v>
      </c>
      <c r="S29" s="629"/>
      <c r="T29" s="629"/>
      <c r="U29" s="629"/>
      <c r="V29" s="629"/>
      <c r="W29" s="629"/>
      <c r="X29" s="629"/>
      <c r="Y29" s="630"/>
      <c r="Z29" s="655">
        <v>0.2</v>
      </c>
      <c r="AA29" s="655"/>
      <c r="AB29" s="655"/>
      <c r="AC29" s="655"/>
      <c r="AD29" s="656" t="s">
        <v>130</v>
      </c>
      <c r="AE29" s="656"/>
      <c r="AF29" s="656"/>
      <c r="AG29" s="656"/>
      <c r="AH29" s="656"/>
      <c r="AI29" s="656"/>
      <c r="AJ29" s="656"/>
      <c r="AK29" s="656"/>
      <c r="AL29" s="631" t="s">
        <v>130</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302</v>
      </c>
      <c r="CE29" s="716"/>
      <c r="CF29" s="665" t="s">
        <v>70</v>
      </c>
      <c r="CG29" s="666"/>
      <c r="CH29" s="666"/>
      <c r="CI29" s="666"/>
      <c r="CJ29" s="666"/>
      <c r="CK29" s="666"/>
      <c r="CL29" s="666"/>
      <c r="CM29" s="666"/>
      <c r="CN29" s="666"/>
      <c r="CO29" s="666"/>
      <c r="CP29" s="666"/>
      <c r="CQ29" s="667"/>
      <c r="CR29" s="628">
        <v>1696131</v>
      </c>
      <c r="CS29" s="639"/>
      <c r="CT29" s="639"/>
      <c r="CU29" s="639"/>
      <c r="CV29" s="639"/>
      <c r="CW29" s="639"/>
      <c r="CX29" s="639"/>
      <c r="CY29" s="640"/>
      <c r="CZ29" s="631">
        <v>6.3</v>
      </c>
      <c r="DA29" s="641"/>
      <c r="DB29" s="641"/>
      <c r="DC29" s="642"/>
      <c r="DD29" s="634">
        <v>1505775</v>
      </c>
      <c r="DE29" s="639"/>
      <c r="DF29" s="639"/>
      <c r="DG29" s="639"/>
      <c r="DH29" s="639"/>
      <c r="DI29" s="639"/>
      <c r="DJ29" s="639"/>
      <c r="DK29" s="640"/>
      <c r="DL29" s="634">
        <v>1505775</v>
      </c>
      <c r="DM29" s="639"/>
      <c r="DN29" s="639"/>
      <c r="DO29" s="639"/>
      <c r="DP29" s="639"/>
      <c r="DQ29" s="639"/>
      <c r="DR29" s="639"/>
      <c r="DS29" s="639"/>
      <c r="DT29" s="639"/>
      <c r="DU29" s="639"/>
      <c r="DV29" s="640"/>
      <c r="DW29" s="631">
        <v>11.6</v>
      </c>
      <c r="DX29" s="641"/>
      <c r="DY29" s="641"/>
      <c r="DZ29" s="641"/>
      <c r="EA29" s="641"/>
      <c r="EB29" s="641"/>
      <c r="EC29" s="668"/>
    </row>
    <row r="30" spans="2:133" ht="11.25" customHeight="1" x14ac:dyDescent="0.15">
      <c r="B30" s="625" t="s">
        <v>303</v>
      </c>
      <c r="C30" s="626"/>
      <c r="D30" s="626"/>
      <c r="E30" s="626"/>
      <c r="F30" s="626"/>
      <c r="G30" s="626"/>
      <c r="H30" s="626"/>
      <c r="I30" s="626"/>
      <c r="J30" s="626"/>
      <c r="K30" s="626"/>
      <c r="L30" s="626"/>
      <c r="M30" s="626"/>
      <c r="N30" s="626"/>
      <c r="O30" s="626"/>
      <c r="P30" s="626"/>
      <c r="Q30" s="627"/>
      <c r="R30" s="628">
        <v>317415</v>
      </c>
      <c r="S30" s="629"/>
      <c r="T30" s="629"/>
      <c r="U30" s="629"/>
      <c r="V30" s="629"/>
      <c r="W30" s="629"/>
      <c r="X30" s="629"/>
      <c r="Y30" s="630"/>
      <c r="Z30" s="655">
        <v>1.1000000000000001</v>
      </c>
      <c r="AA30" s="655"/>
      <c r="AB30" s="655"/>
      <c r="AC30" s="655"/>
      <c r="AD30" s="656">
        <v>29132</v>
      </c>
      <c r="AE30" s="656"/>
      <c r="AF30" s="656"/>
      <c r="AG30" s="656"/>
      <c r="AH30" s="656"/>
      <c r="AI30" s="656"/>
      <c r="AJ30" s="656"/>
      <c r="AK30" s="656"/>
      <c r="AL30" s="631">
        <v>0.2</v>
      </c>
      <c r="AM30" s="632"/>
      <c r="AN30" s="632"/>
      <c r="AO30" s="657"/>
      <c r="AP30" s="687" t="s">
        <v>220</v>
      </c>
      <c r="AQ30" s="688"/>
      <c r="AR30" s="688"/>
      <c r="AS30" s="688"/>
      <c r="AT30" s="688"/>
      <c r="AU30" s="688"/>
      <c r="AV30" s="688"/>
      <c r="AW30" s="688"/>
      <c r="AX30" s="688"/>
      <c r="AY30" s="688"/>
      <c r="AZ30" s="688"/>
      <c r="BA30" s="688"/>
      <c r="BB30" s="688"/>
      <c r="BC30" s="688"/>
      <c r="BD30" s="688"/>
      <c r="BE30" s="688"/>
      <c r="BF30" s="689"/>
      <c r="BG30" s="687" t="s">
        <v>304</v>
      </c>
      <c r="BH30" s="712"/>
      <c r="BI30" s="712"/>
      <c r="BJ30" s="712"/>
      <c r="BK30" s="712"/>
      <c r="BL30" s="712"/>
      <c r="BM30" s="712"/>
      <c r="BN30" s="712"/>
      <c r="BO30" s="712"/>
      <c r="BP30" s="712"/>
      <c r="BQ30" s="713"/>
      <c r="BR30" s="687" t="s">
        <v>305</v>
      </c>
      <c r="BS30" s="712"/>
      <c r="BT30" s="712"/>
      <c r="BU30" s="712"/>
      <c r="BV30" s="712"/>
      <c r="BW30" s="712"/>
      <c r="BX30" s="712"/>
      <c r="BY30" s="712"/>
      <c r="BZ30" s="712"/>
      <c r="CA30" s="712"/>
      <c r="CB30" s="713"/>
      <c r="CD30" s="717"/>
      <c r="CE30" s="718"/>
      <c r="CF30" s="665" t="s">
        <v>306</v>
      </c>
      <c r="CG30" s="666"/>
      <c r="CH30" s="666"/>
      <c r="CI30" s="666"/>
      <c r="CJ30" s="666"/>
      <c r="CK30" s="666"/>
      <c r="CL30" s="666"/>
      <c r="CM30" s="666"/>
      <c r="CN30" s="666"/>
      <c r="CO30" s="666"/>
      <c r="CP30" s="666"/>
      <c r="CQ30" s="667"/>
      <c r="CR30" s="628">
        <v>1630154</v>
      </c>
      <c r="CS30" s="629"/>
      <c r="CT30" s="629"/>
      <c r="CU30" s="629"/>
      <c r="CV30" s="629"/>
      <c r="CW30" s="629"/>
      <c r="CX30" s="629"/>
      <c r="CY30" s="630"/>
      <c r="CZ30" s="631">
        <v>6</v>
      </c>
      <c r="DA30" s="641"/>
      <c r="DB30" s="641"/>
      <c r="DC30" s="642"/>
      <c r="DD30" s="634">
        <v>1452472</v>
      </c>
      <c r="DE30" s="629"/>
      <c r="DF30" s="629"/>
      <c r="DG30" s="629"/>
      <c r="DH30" s="629"/>
      <c r="DI30" s="629"/>
      <c r="DJ30" s="629"/>
      <c r="DK30" s="630"/>
      <c r="DL30" s="634">
        <v>1452472</v>
      </c>
      <c r="DM30" s="629"/>
      <c r="DN30" s="629"/>
      <c r="DO30" s="629"/>
      <c r="DP30" s="629"/>
      <c r="DQ30" s="629"/>
      <c r="DR30" s="629"/>
      <c r="DS30" s="629"/>
      <c r="DT30" s="629"/>
      <c r="DU30" s="629"/>
      <c r="DV30" s="630"/>
      <c r="DW30" s="631">
        <v>11.2</v>
      </c>
      <c r="DX30" s="641"/>
      <c r="DY30" s="641"/>
      <c r="DZ30" s="641"/>
      <c r="EA30" s="641"/>
      <c r="EB30" s="641"/>
      <c r="EC30" s="668"/>
    </row>
    <row r="31" spans="2:133" ht="11.25" customHeight="1" x14ac:dyDescent="0.15">
      <c r="B31" s="625" t="s">
        <v>307</v>
      </c>
      <c r="C31" s="626"/>
      <c r="D31" s="626"/>
      <c r="E31" s="626"/>
      <c r="F31" s="626"/>
      <c r="G31" s="626"/>
      <c r="H31" s="626"/>
      <c r="I31" s="626"/>
      <c r="J31" s="626"/>
      <c r="K31" s="626"/>
      <c r="L31" s="626"/>
      <c r="M31" s="626"/>
      <c r="N31" s="626"/>
      <c r="O31" s="626"/>
      <c r="P31" s="626"/>
      <c r="Q31" s="627"/>
      <c r="R31" s="628">
        <v>99025</v>
      </c>
      <c r="S31" s="629"/>
      <c r="T31" s="629"/>
      <c r="U31" s="629"/>
      <c r="V31" s="629"/>
      <c r="W31" s="629"/>
      <c r="X31" s="629"/>
      <c r="Y31" s="630"/>
      <c r="Z31" s="655">
        <v>0.3</v>
      </c>
      <c r="AA31" s="655"/>
      <c r="AB31" s="655"/>
      <c r="AC31" s="655"/>
      <c r="AD31" s="656" t="s">
        <v>130</v>
      </c>
      <c r="AE31" s="656"/>
      <c r="AF31" s="656"/>
      <c r="AG31" s="656"/>
      <c r="AH31" s="656"/>
      <c r="AI31" s="656"/>
      <c r="AJ31" s="656"/>
      <c r="AK31" s="656"/>
      <c r="AL31" s="631" t="s">
        <v>130</v>
      </c>
      <c r="AM31" s="632"/>
      <c r="AN31" s="632"/>
      <c r="AO31" s="657"/>
      <c r="AP31" s="703" t="s">
        <v>308</v>
      </c>
      <c r="AQ31" s="704"/>
      <c r="AR31" s="704"/>
      <c r="AS31" s="704"/>
      <c r="AT31" s="709" t="s">
        <v>309</v>
      </c>
      <c r="AU31" s="360"/>
      <c r="AV31" s="360"/>
      <c r="AW31" s="360"/>
      <c r="AX31" s="696" t="s">
        <v>187</v>
      </c>
      <c r="AY31" s="697"/>
      <c r="AZ31" s="697"/>
      <c r="BA31" s="697"/>
      <c r="BB31" s="697"/>
      <c r="BC31" s="697"/>
      <c r="BD31" s="697"/>
      <c r="BE31" s="697"/>
      <c r="BF31" s="698"/>
      <c r="BG31" s="699">
        <v>99.1</v>
      </c>
      <c r="BH31" s="700"/>
      <c r="BI31" s="700"/>
      <c r="BJ31" s="700"/>
      <c r="BK31" s="700"/>
      <c r="BL31" s="700"/>
      <c r="BM31" s="701">
        <v>97.5</v>
      </c>
      <c r="BN31" s="700"/>
      <c r="BO31" s="700"/>
      <c r="BP31" s="700"/>
      <c r="BQ31" s="702"/>
      <c r="BR31" s="699">
        <v>99.1</v>
      </c>
      <c r="BS31" s="700"/>
      <c r="BT31" s="700"/>
      <c r="BU31" s="700"/>
      <c r="BV31" s="700"/>
      <c r="BW31" s="700"/>
      <c r="BX31" s="701">
        <v>97.6</v>
      </c>
      <c r="BY31" s="700"/>
      <c r="BZ31" s="700"/>
      <c r="CA31" s="700"/>
      <c r="CB31" s="702"/>
      <c r="CD31" s="717"/>
      <c r="CE31" s="718"/>
      <c r="CF31" s="665" t="s">
        <v>310</v>
      </c>
      <c r="CG31" s="666"/>
      <c r="CH31" s="666"/>
      <c r="CI31" s="666"/>
      <c r="CJ31" s="666"/>
      <c r="CK31" s="666"/>
      <c r="CL31" s="666"/>
      <c r="CM31" s="666"/>
      <c r="CN31" s="666"/>
      <c r="CO31" s="666"/>
      <c r="CP31" s="666"/>
      <c r="CQ31" s="667"/>
      <c r="CR31" s="628">
        <v>65977</v>
      </c>
      <c r="CS31" s="639"/>
      <c r="CT31" s="639"/>
      <c r="CU31" s="639"/>
      <c r="CV31" s="639"/>
      <c r="CW31" s="639"/>
      <c r="CX31" s="639"/>
      <c r="CY31" s="640"/>
      <c r="CZ31" s="631">
        <v>0.2</v>
      </c>
      <c r="DA31" s="641"/>
      <c r="DB31" s="641"/>
      <c r="DC31" s="642"/>
      <c r="DD31" s="634">
        <v>53303</v>
      </c>
      <c r="DE31" s="639"/>
      <c r="DF31" s="639"/>
      <c r="DG31" s="639"/>
      <c r="DH31" s="639"/>
      <c r="DI31" s="639"/>
      <c r="DJ31" s="639"/>
      <c r="DK31" s="640"/>
      <c r="DL31" s="634">
        <v>53303</v>
      </c>
      <c r="DM31" s="639"/>
      <c r="DN31" s="639"/>
      <c r="DO31" s="639"/>
      <c r="DP31" s="639"/>
      <c r="DQ31" s="639"/>
      <c r="DR31" s="639"/>
      <c r="DS31" s="639"/>
      <c r="DT31" s="639"/>
      <c r="DU31" s="639"/>
      <c r="DV31" s="640"/>
      <c r="DW31" s="631">
        <v>0.4</v>
      </c>
      <c r="DX31" s="641"/>
      <c r="DY31" s="641"/>
      <c r="DZ31" s="641"/>
      <c r="EA31" s="641"/>
      <c r="EB31" s="641"/>
      <c r="EC31" s="668"/>
    </row>
    <row r="32" spans="2:133" ht="11.25" customHeight="1" x14ac:dyDescent="0.15">
      <c r="B32" s="625" t="s">
        <v>311</v>
      </c>
      <c r="C32" s="626"/>
      <c r="D32" s="626"/>
      <c r="E32" s="626"/>
      <c r="F32" s="626"/>
      <c r="G32" s="626"/>
      <c r="H32" s="626"/>
      <c r="I32" s="626"/>
      <c r="J32" s="626"/>
      <c r="K32" s="626"/>
      <c r="L32" s="626"/>
      <c r="M32" s="626"/>
      <c r="N32" s="626"/>
      <c r="O32" s="626"/>
      <c r="P32" s="626"/>
      <c r="Q32" s="627"/>
      <c r="R32" s="628">
        <v>7030782</v>
      </c>
      <c r="S32" s="629"/>
      <c r="T32" s="629"/>
      <c r="U32" s="629"/>
      <c r="V32" s="629"/>
      <c r="W32" s="629"/>
      <c r="X32" s="629"/>
      <c r="Y32" s="630"/>
      <c r="Z32" s="655">
        <v>24.4</v>
      </c>
      <c r="AA32" s="655"/>
      <c r="AB32" s="655"/>
      <c r="AC32" s="655"/>
      <c r="AD32" s="656" t="s">
        <v>130</v>
      </c>
      <c r="AE32" s="656"/>
      <c r="AF32" s="656"/>
      <c r="AG32" s="656"/>
      <c r="AH32" s="656"/>
      <c r="AI32" s="656"/>
      <c r="AJ32" s="656"/>
      <c r="AK32" s="656"/>
      <c r="AL32" s="631" t="s">
        <v>130</v>
      </c>
      <c r="AM32" s="632"/>
      <c r="AN32" s="632"/>
      <c r="AO32" s="657"/>
      <c r="AP32" s="705"/>
      <c r="AQ32" s="706"/>
      <c r="AR32" s="706"/>
      <c r="AS32" s="706"/>
      <c r="AT32" s="710"/>
      <c r="AU32" s="361" t="s">
        <v>312</v>
      </c>
      <c r="AV32" s="361"/>
      <c r="AW32" s="361"/>
      <c r="AX32" s="625" t="s">
        <v>313</v>
      </c>
      <c r="AY32" s="626"/>
      <c r="AZ32" s="626"/>
      <c r="BA32" s="626"/>
      <c r="BB32" s="626"/>
      <c r="BC32" s="626"/>
      <c r="BD32" s="626"/>
      <c r="BE32" s="626"/>
      <c r="BF32" s="627"/>
      <c r="BG32" s="694">
        <v>98.9</v>
      </c>
      <c r="BH32" s="639"/>
      <c r="BI32" s="639"/>
      <c r="BJ32" s="639"/>
      <c r="BK32" s="639"/>
      <c r="BL32" s="639"/>
      <c r="BM32" s="632">
        <v>97.4</v>
      </c>
      <c r="BN32" s="695"/>
      <c r="BO32" s="695"/>
      <c r="BP32" s="695"/>
      <c r="BQ32" s="672"/>
      <c r="BR32" s="694">
        <v>99</v>
      </c>
      <c r="BS32" s="639"/>
      <c r="BT32" s="639"/>
      <c r="BU32" s="639"/>
      <c r="BV32" s="639"/>
      <c r="BW32" s="639"/>
      <c r="BX32" s="632">
        <v>97.7</v>
      </c>
      <c r="BY32" s="695"/>
      <c r="BZ32" s="695"/>
      <c r="CA32" s="695"/>
      <c r="CB32" s="672"/>
      <c r="CD32" s="719"/>
      <c r="CE32" s="720"/>
      <c r="CF32" s="665" t="s">
        <v>314</v>
      </c>
      <c r="CG32" s="666"/>
      <c r="CH32" s="666"/>
      <c r="CI32" s="666"/>
      <c r="CJ32" s="666"/>
      <c r="CK32" s="666"/>
      <c r="CL32" s="666"/>
      <c r="CM32" s="666"/>
      <c r="CN32" s="666"/>
      <c r="CO32" s="666"/>
      <c r="CP32" s="666"/>
      <c r="CQ32" s="667"/>
      <c r="CR32" s="628">
        <v>103</v>
      </c>
      <c r="CS32" s="629"/>
      <c r="CT32" s="629"/>
      <c r="CU32" s="629"/>
      <c r="CV32" s="629"/>
      <c r="CW32" s="629"/>
      <c r="CX32" s="629"/>
      <c r="CY32" s="630"/>
      <c r="CZ32" s="631">
        <v>0</v>
      </c>
      <c r="DA32" s="641"/>
      <c r="DB32" s="641"/>
      <c r="DC32" s="642"/>
      <c r="DD32" s="634">
        <v>103</v>
      </c>
      <c r="DE32" s="629"/>
      <c r="DF32" s="629"/>
      <c r="DG32" s="629"/>
      <c r="DH32" s="629"/>
      <c r="DI32" s="629"/>
      <c r="DJ32" s="629"/>
      <c r="DK32" s="630"/>
      <c r="DL32" s="634">
        <v>103</v>
      </c>
      <c r="DM32" s="629"/>
      <c r="DN32" s="629"/>
      <c r="DO32" s="629"/>
      <c r="DP32" s="629"/>
      <c r="DQ32" s="629"/>
      <c r="DR32" s="629"/>
      <c r="DS32" s="629"/>
      <c r="DT32" s="629"/>
      <c r="DU32" s="629"/>
      <c r="DV32" s="630"/>
      <c r="DW32" s="631">
        <v>0</v>
      </c>
      <c r="DX32" s="641"/>
      <c r="DY32" s="641"/>
      <c r="DZ32" s="641"/>
      <c r="EA32" s="641"/>
      <c r="EB32" s="641"/>
      <c r="EC32" s="668"/>
    </row>
    <row r="33" spans="2:133" ht="11.25" customHeight="1" x14ac:dyDescent="0.15">
      <c r="B33" s="691" t="s">
        <v>315</v>
      </c>
      <c r="C33" s="692"/>
      <c r="D33" s="692"/>
      <c r="E33" s="692"/>
      <c r="F33" s="692"/>
      <c r="G33" s="692"/>
      <c r="H33" s="692"/>
      <c r="I33" s="692"/>
      <c r="J33" s="692"/>
      <c r="K33" s="692"/>
      <c r="L33" s="692"/>
      <c r="M33" s="692"/>
      <c r="N33" s="692"/>
      <c r="O33" s="692"/>
      <c r="P33" s="692"/>
      <c r="Q33" s="693"/>
      <c r="R33" s="628" t="s">
        <v>130</v>
      </c>
      <c r="S33" s="629"/>
      <c r="T33" s="629"/>
      <c r="U33" s="629"/>
      <c r="V33" s="629"/>
      <c r="W33" s="629"/>
      <c r="X33" s="629"/>
      <c r="Y33" s="630"/>
      <c r="Z33" s="655" t="s">
        <v>130</v>
      </c>
      <c r="AA33" s="655"/>
      <c r="AB33" s="655"/>
      <c r="AC33" s="655"/>
      <c r="AD33" s="656" t="s">
        <v>130</v>
      </c>
      <c r="AE33" s="656"/>
      <c r="AF33" s="656"/>
      <c r="AG33" s="656"/>
      <c r="AH33" s="656"/>
      <c r="AI33" s="656"/>
      <c r="AJ33" s="656"/>
      <c r="AK33" s="656"/>
      <c r="AL33" s="631" t="s">
        <v>130</v>
      </c>
      <c r="AM33" s="632"/>
      <c r="AN33" s="632"/>
      <c r="AO33" s="657"/>
      <c r="AP33" s="707"/>
      <c r="AQ33" s="708"/>
      <c r="AR33" s="708"/>
      <c r="AS33" s="708"/>
      <c r="AT33" s="711"/>
      <c r="AU33" s="362"/>
      <c r="AV33" s="362"/>
      <c r="AW33" s="362"/>
      <c r="AX33" s="605" t="s">
        <v>316</v>
      </c>
      <c r="AY33" s="606"/>
      <c r="AZ33" s="606"/>
      <c r="BA33" s="606"/>
      <c r="BB33" s="606"/>
      <c r="BC33" s="606"/>
      <c r="BD33" s="606"/>
      <c r="BE33" s="606"/>
      <c r="BF33" s="607"/>
      <c r="BG33" s="690">
        <v>99.2</v>
      </c>
      <c r="BH33" s="609"/>
      <c r="BI33" s="609"/>
      <c r="BJ33" s="609"/>
      <c r="BK33" s="609"/>
      <c r="BL33" s="609"/>
      <c r="BM33" s="647">
        <v>97.2</v>
      </c>
      <c r="BN33" s="609"/>
      <c r="BO33" s="609"/>
      <c r="BP33" s="609"/>
      <c r="BQ33" s="658"/>
      <c r="BR33" s="690">
        <v>98.9</v>
      </c>
      <c r="BS33" s="609"/>
      <c r="BT33" s="609"/>
      <c r="BU33" s="609"/>
      <c r="BV33" s="609"/>
      <c r="BW33" s="609"/>
      <c r="BX33" s="647">
        <v>97.1</v>
      </c>
      <c r="BY33" s="609"/>
      <c r="BZ33" s="609"/>
      <c r="CA33" s="609"/>
      <c r="CB33" s="658"/>
      <c r="CD33" s="665" t="s">
        <v>317</v>
      </c>
      <c r="CE33" s="666"/>
      <c r="CF33" s="666"/>
      <c r="CG33" s="666"/>
      <c r="CH33" s="666"/>
      <c r="CI33" s="666"/>
      <c r="CJ33" s="666"/>
      <c r="CK33" s="666"/>
      <c r="CL33" s="666"/>
      <c r="CM33" s="666"/>
      <c r="CN33" s="666"/>
      <c r="CO33" s="666"/>
      <c r="CP33" s="666"/>
      <c r="CQ33" s="667"/>
      <c r="CR33" s="628">
        <v>12762628</v>
      </c>
      <c r="CS33" s="639"/>
      <c r="CT33" s="639"/>
      <c r="CU33" s="639"/>
      <c r="CV33" s="639"/>
      <c r="CW33" s="639"/>
      <c r="CX33" s="639"/>
      <c r="CY33" s="640"/>
      <c r="CZ33" s="631">
        <v>47.1</v>
      </c>
      <c r="DA33" s="641"/>
      <c r="DB33" s="641"/>
      <c r="DC33" s="642"/>
      <c r="DD33" s="634">
        <v>8208503</v>
      </c>
      <c r="DE33" s="639"/>
      <c r="DF33" s="639"/>
      <c r="DG33" s="639"/>
      <c r="DH33" s="639"/>
      <c r="DI33" s="639"/>
      <c r="DJ33" s="639"/>
      <c r="DK33" s="640"/>
      <c r="DL33" s="634">
        <v>5710371</v>
      </c>
      <c r="DM33" s="639"/>
      <c r="DN33" s="639"/>
      <c r="DO33" s="639"/>
      <c r="DP33" s="639"/>
      <c r="DQ33" s="639"/>
      <c r="DR33" s="639"/>
      <c r="DS33" s="639"/>
      <c r="DT33" s="639"/>
      <c r="DU33" s="639"/>
      <c r="DV33" s="640"/>
      <c r="DW33" s="631">
        <v>44</v>
      </c>
      <c r="DX33" s="641"/>
      <c r="DY33" s="641"/>
      <c r="DZ33" s="641"/>
      <c r="EA33" s="641"/>
      <c r="EB33" s="641"/>
      <c r="EC33" s="668"/>
    </row>
    <row r="34" spans="2:133" ht="11.25" customHeight="1" x14ac:dyDescent="0.15">
      <c r="B34" s="625" t="s">
        <v>318</v>
      </c>
      <c r="C34" s="626"/>
      <c r="D34" s="626"/>
      <c r="E34" s="626"/>
      <c r="F34" s="626"/>
      <c r="G34" s="626"/>
      <c r="H34" s="626"/>
      <c r="I34" s="626"/>
      <c r="J34" s="626"/>
      <c r="K34" s="626"/>
      <c r="L34" s="626"/>
      <c r="M34" s="626"/>
      <c r="N34" s="626"/>
      <c r="O34" s="626"/>
      <c r="P34" s="626"/>
      <c r="Q34" s="627"/>
      <c r="R34" s="628">
        <v>2255675</v>
      </c>
      <c r="S34" s="629"/>
      <c r="T34" s="629"/>
      <c r="U34" s="629"/>
      <c r="V34" s="629"/>
      <c r="W34" s="629"/>
      <c r="X34" s="629"/>
      <c r="Y34" s="630"/>
      <c r="Z34" s="655">
        <v>7.8</v>
      </c>
      <c r="AA34" s="655"/>
      <c r="AB34" s="655"/>
      <c r="AC34" s="655"/>
      <c r="AD34" s="656" t="s">
        <v>130</v>
      </c>
      <c r="AE34" s="656"/>
      <c r="AF34" s="656"/>
      <c r="AG34" s="656"/>
      <c r="AH34" s="656"/>
      <c r="AI34" s="656"/>
      <c r="AJ34" s="656"/>
      <c r="AK34" s="656"/>
      <c r="AL34" s="631" t="s">
        <v>130</v>
      </c>
      <c r="AM34" s="632"/>
      <c r="AN34" s="632"/>
      <c r="AO34" s="657"/>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65" t="s">
        <v>319</v>
      </c>
      <c r="CE34" s="666"/>
      <c r="CF34" s="666"/>
      <c r="CG34" s="666"/>
      <c r="CH34" s="666"/>
      <c r="CI34" s="666"/>
      <c r="CJ34" s="666"/>
      <c r="CK34" s="666"/>
      <c r="CL34" s="666"/>
      <c r="CM34" s="666"/>
      <c r="CN34" s="666"/>
      <c r="CO34" s="666"/>
      <c r="CP34" s="666"/>
      <c r="CQ34" s="667"/>
      <c r="CR34" s="628">
        <v>3344050</v>
      </c>
      <c r="CS34" s="629"/>
      <c r="CT34" s="629"/>
      <c r="CU34" s="629"/>
      <c r="CV34" s="629"/>
      <c r="CW34" s="629"/>
      <c r="CX34" s="629"/>
      <c r="CY34" s="630"/>
      <c r="CZ34" s="631">
        <v>12.3</v>
      </c>
      <c r="DA34" s="641"/>
      <c r="DB34" s="641"/>
      <c r="DC34" s="642"/>
      <c r="DD34" s="634">
        <v>2329644</v>
      </c>
      <c r="DE34" s="629"/>
      <c r="DF34" s="629"/>
      <c r="DG34" s="629"/>
      <c r="DH34" s="629"/>
      <c r="DI34" s="629"/>
      <c r="DJ34" s="629"/>
      <c r="DK34" s="630"/>
      <c r="DL34" s="634">
        <v>1861274</v>
      </c>
      <c r="DM34" s="629"/>
      <c r="DN34" s="629"/>
      <c r="DO34" s="629"/>
      <c r="DP34" s="629"/>
      <c r="DQ34" s="629"/>
      <c r="DR34" s="629"/>
      <c r="DS34" s="629"/>
      <c r="DT34" s="629"/>
      <c r="DU34" s="629"/>
      <c r="DV34" s="630"/>
      <c r="DW34" s="631">
        <v>14.3</v>
      </c>
      <c r="DX34" s="641"/>
      <c r="DY34" s="641"/>
      <c r="DZ34" s="641"/>
      <c r="EA34" s="641"/>
      <c r="EB34" s="641"/>
      <c r="EC34" s="668"/>
    </row>
    <row r="35" spans="2:133" ht="11.25" customHeight="1" x14ac:dyDescent="0.15">
      <c r="B35" s="625" t="s">
        <v>320</v>
      </c>
      <c r="C35" s="626"/>
      <c r="D35" s="626"/>
      <c r="E35" s="626"/>
      <c r="F35" s="626"/>
      <c r="G35" s="626"/>
      <c r="H35" s="626"/>
      <c r="I35" s="626"/>
      <c r="J35" s="626"/>
      <c r="K35" s="626"/>
      <c r="L35" s="626"/>
      <c r="M35" s="626"/>
      <c r="N35" s="626"/>
      <c r="O35" s="626"/>
      <c r="P35" s="626"/>
      <c r="Q35" s="627"/>
      <c r="R35" s="628">
        <v>57737</v>
      </c>
      <c r="S35" s="629"/>
      <c r="T35" s="629"/>
      <c r="U35" s="629"/>
      <c r="V35" s="629"/>
      <c r="W35" s="629"/>
      <c r="X35" s="629"/>
      <c r="Y35" s="630"/>
      <c r="Z35" s="655">
        <v>0.2</v>
      </c>
      <c r="AA35" s="655"/>
      <c r="AB35" s="655"/>
      <c r="AC35" s="655"/>
      <c r="AD35" s="656">
        <v>34646</v>
      </c>
      <c r="AE35" s="656"/>
      <c r="AF35" s="656"/>
      <c r="AG35" s="656"/>
      <c r="AH35" s="656"/>
      <c r="AI35" s="656"/>
      <c r="AJ35" s="656"/>
      <c r="AK35" s="656"/>
      <c r="AL35" s="631">
        <v>0.3</v>
      </c>
      <c r="AM35" s="632"/>
      <c r="AN35" s="632"/>
      <c r="AO35" s="657"/>
      <c r="AP35" s="218"/>
      <c r="AQ35" s="687" t="s">
        <v>321</v>
      </c>
      <c r="AR35" s="688"/>
      <c r="AS35" s="688"/>
      <c r="AT35" s="688"/>
      <c r="AU35" s="688"/>
      <c r="AV35" s="688"/>
      <c r="AW35" s="688"/>
      <c r="AX35" s="688"/>
      <c r="AY35" s="688"/>
      <c r="AZ35" s="688"/>
      <c r="BA35" s="688"/>
      <c r="BB35" s="688"/>
      <c r="BC35" s="688"/>
      <c r="BD35" s="688"/>
      <c r="BE35" s="688"/>
      <c r="BF35" s="689"/>
      <c r="BG35" s="687" t="s">
        <v>322</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5" t="s">
        <v>323</v>
      </c>
      <c r="CE35" s="666"/>
      <c r="CF35" s="666"/>
      <c r="CG35" s="666"/>
      <c r="CH35" s="666"/>
      <c r="CI35" s="666"/>
      <c r="CJ35" s="666"/>
      <c r="CK35" s="666"/>
      <c r="CL35" s="666"/>
      <c r="CM35" s="666"/>
      <c r="CN35" s="666"/>
      <c r="CO35" s="666"/>
      <c r="CP35" s="666"/>
      <c r="CQ35" s="667"/>
      <c r="CR35" s="628">
        <v>98025</v>
      </c>
      <c r="CS35" s="639"/>
      <c r="CT35" s="639"/>
      <c r="CU35" s="639"/>
      <c r="CV35" s="639"/>
      <c r="CW35" s="639"/>
      <c r="CX35" s="639"/>
      <c r="CY35" s="640"/>
      <c r="CZ35" s="631">
        <v>0.4</v>
      </c>
      <c r="DA35" s="641"/>
      <c r="DB35" s="641"/>
      <c r="DC35" s="642"/>
      <c r="DD35" s="634">
        <v>71547</v>
      </c>
      <c r="DE35" s="639"/>
      <c r="DF35" s="639"/>
      <c r="DG35" s="639"/>
      <c r="DH35" s="639"/>
      <c r="DI35" s="639"/>
      <c r="DJ35" s="639"/>
      <c r="DK35" s="640"/>
      <c r="DL35" s="634">
        <v>71535</v>
      </c>
      <c r="DM35" s="639"/>
      <c r="DN35" s="639"/>
      <c r="DO35" s="639"/>
      <c r="DP35" s="639"/>
      <c r="DQ35" s="639"/>
      <c r="DR35" s="639"/>
      <c r="DS35" s="639"/>
      <c r="DT35" s="639"/>
      <c r="DU35" s="639"/>
      <c r="DV35" s="640"/>
      <c r="DW35" s="631">
        <v>0.6</v>
      </c>
      <c r="DX35" s="641"/>
      <c r="DY35" s="641"/>
      <c r="DZ35" s="641"/>
      <c r="EA35" s="641"/>
      <c r="EB35" s="641"/>
      <c r="EC35" s="668"/>
    </row>
    <row r="36" spans="2:133" ht="11.25" customHeight="1" x14ac:dyDescent="0.15">
      <c r="B36" s="625" t="s">
        <v>324</v>
      </c>
      <c r="C36" s="626"/>
      <c r="D36" s="626"/>
      <c r="E36" s="626"/>
      <c r="F36" s="626"/>
      <c r="G36" s="626"/>
      <c r="H36" s="626"/>
      <c r="I36" s="626"/>
      <c r="J36" s="626"/>
      <c r="K36" s="626"/>
      <c r="L36" s="626"/>
      <c r="M36" s="626"/>
      <c r="N36" s="626"/>
      <c r="O36" s="626"/>
      <c r="P36" s="626"/>
      <c r="Q36" s="627"/>
      <c r="R36" s="628">
        <v>351430</v>
      </c>
      <c r="S36" s="629"/>
      <c r="T36" s="629"/>
      <c r="U36" s="629"/>
      <c r="V36" s="629"/>
      <c r="W36" s="629"/>
      <c r="X36" s="629"/>
      <c r="Y36" s="630"/>
      <c r="Z36" s="655">
        <v>1.2</v>
      </c>
      <c r="AA36" s="655"/>
      <c r="AB36" s="655"/>
      <c r="AC36" s="655"/>
      <c r="AD36" s="656" t="s">
        <v>130</v>
      </c>
      <c r="AE36" s="656"/>
      <c r="AF36" s="656"/>
      <c r="AG36" s="656"/>
      <c r="AH36" s="656"/>
      <c r="AI36" s="656"/>
      <c r="AJ36" s="656"/>
      <c r="AK36" s="656"/>
      <c r="AL36" s="631" t="s">
        <v>130</v>
      </c>
      <c r="AM36" s="632"/>
      <c r="AN36" s="632"/>
      <c r="AO36" s="657"/>
      <c r="AP36" s="218"/>
      <c r="AQ36" s="678" t="s">
        <v>325</v>
      </c>
      <c r="AR36" s="679"/>
      <c r="AS36" s="679"/>
      <c r="AT36" s="679"/>
      <c r="AU36" s="679"/>
      <c r="AV36" s="679"/>
      <c r="AW36" s="679"/>
      <c r="AX36" s="679"/>
      <c r="AY36" s="680"/>
      <c r="AZ36" s="681">
        <v>4313727</v>
      </c>
      <c r="BA36" s="682"/>
      <c r="BB36" s="682"/>
      <c r="BC36" s="682"/>
      <c r="BD36" s="682"/>
      <c r="BE36" s="682"/>
      <c r="BF36" s="683"/>
      <c r="BG36" s="684" t="s">
        <v>326</v>
      </c>
      <c r="BH36" s="685"/>
      <c r="BI36" s="685"/>
      <c r="BJ36" s="685"/>
      <c r="BK36" s="685"/>
      <c r="BL36" s="685"/>
      <c r="BM36" s="685"/>
      <c r="BN36" s="685"/>
      <c r="BO36" s="685"/>
      <c r="BP36" s="685"/>
      <c r="BQ36" s="685"/>
      <c r="BR36" s="685"/>
      <c r="BS36" s="685"/>
      <c r="BT36" s="685"/>
      <c r="BU36" s="686"/>
      <c r="BV36" s="681">
        <v>35140</v>
      </c>
      <c r="BW36" s="682"/>
      <c r="BX36" s="682"/>
      <c r="BY36" s="682"/>
      <c r="BZ36" s="682"/>
      <c r="CA36" s="682"/>
      <c r="CB36" s="683"/>
      <c r="CD36" s="665" t="s">
        <v>327</v>
      </c>
      <c r="CE36" s="666"/>
      <c r="CF36" s="666"/>
      <c r="CG36" s="666"/>
      <c r="CH36" s="666"/>
      <c r="CI36" s="666"/>
      <c r="CJ36" s="666"/>
      <c r="CK36" s="666"/>
      <c r="CL36" s="666"/>
      <c r="CM36" s="666"/>
      <c r="CN36" s="666"/>
      <c r="CO36" s="666"/>
      <c r="CP36" s="666"/>
      <c r="CQ36" s="667"/>
      <c r="CR36" s="628">
        <v>5286412</v>
      </c>
      <c r="CS36" s="629"/>
      <c r="CT36" s="629"/>
      <c r="CU36" s="629"/>
      <c r="CV36" s="629"/>
      <c r="CW36" s="629"/>
      <c r="CX36" s="629"/>
      <c r="CY36" s="630"/>
      <c r="CZ36" s="631">
        <v>19.5</v>
      </c>
      <c r="DA36" s="641"/>
      <c r="DB36" s="641"/>
      <c r="DC36" s="642"/>
      <c r="DD36" s="634">
        <v>3459626</v>
      </c>
      <c r="DE36" s="629"/>
      <c r="DF36" s="629"/>
      <c r="DG36" s="629"/>
      <c r="DH36" s="629"/>
      <c r="DI36" s="629"/>
      <c r="DJ36" s="629"/>
      <c r="DK36" s="630"/>
      <c r="DL36" s="634">
        <v>1944068</v>
      </c>
      <c r="DM36" s="629"/>
      <c r="DN36" s="629"/>
      <c r="DO36" s="629"/>
      <c r="DP36" s="629"/>
      <c r="DQ36" s="629"/>
      <c r="DR36" s="629"/>
      <c r="DS36" s="629"/>
      <c r="DT36" s="629"/>
      <c r="DU36" s="629"/>
      <c r="DV36" s="630"/>
      <c r="DW36" s="631">
        <v>15</v>
      </c>
      <c r="DX36" s="641"/>
      <c r="DY36" s="641"/>
      <c r="DZ36" s="641"/>
      <c r="EA36" s="641"/>
      <c r="EB36" s="641"/>
      <c r="EC36" s="668"/>
    </row>
    <row r="37" spans="2:133" ht="11.25" customHeight="1" x14ac:dyDescent="0.15">
      <c r="B37" s="625" t="s">
        <v>328</v>
      </c>
      <c r="C37" s="626"/>
      <c r="D37" s="626"/>
      <c r="E37" s="626"/>
      <c r="F37" s="626"/>
      <c r="G37" s="626"/>
      <c r="H37" s="626"/>
      <c r="I37" s="626"/>
      <c r="J37" s="626"/>
      <c r="K37" s="626"/>
      <c r="L37" s="626"/>
      <c r="M37" s="626"/>
      <c r="N37" s="626"/>
      <c r="O37" s="626"/>
      <c r="P37" s="626"/>
      <c r="Q37" s="627"/>
      <c r="R37" s="628">
        <v>1279462</v>
      </c>
      <c r="S37" s="629"/>
      <c r="T37" s="629"/>
      <c r="U37" s="629"/>
      <c r="V37" s="629"/>
      <c r="W37" s="629"/>
      <c r="X37" s="629"/>
      <c r="Y37" s="630"/>
      <c r="Z37" s="655">
        <v>4.4000000000000004</v>
      </c>
      <c r="AA37" s="655"/>
      <c r="AB37" s="655"/>
      <c r="AC37" s="655"/>
      <c r="AD37" s="656" t="s">
        <v>130</v>
      </c>
      <c r="AE37" s="656"/>
      <c r="AF37" s="656"/>
      <c r="AG37" s="656"/>
      <c r="AH37" s="656"/>
      <c r="AI37" s="656"/>
      <c r="AJ37" s="656"/>
      <c r="AK37" s="656"/>
      <c r="AL37" s="631" t="s">
        <v>130</v>
      </c>
      <c r="AM37" s="632"/>
      <c r="AN37" s="632"/>
      <c r="AO37" s="657"/>
      <c r="AQ37" s="669" t="s">
        <v>329</v>
      </c>
      <c r="AR37" s="670"/>
      <c r="AS37" s="670"/>
      <c r="AT37" s="670"/>
      <c r="AU37" s="670"/>
      <c r="AV37" s="670"/>
      <c r="AW37" s="670"/>
      <c r="AX37" s="670"/>
      <c r="AY37" s="671"/>
      <c r="AZ37" s="628">
        <v>1409920</v>
      </c>
      <c r="BA37" s="629"/>
      <c r="BB37" s="629"/>
      <c r="BC37" s="629"/>
      <c r="BD37" s="639"/>
      <c r="BE37" s="639"/>
      <c r="BF37" s="672"/>
      <c r="BG37" s="665" t="s">
        <v>330</v>
      </c>
      <c r="BH37" s="666"/>
      <c r="BI37" s="666"/>
      <c r="BJ37" s="666"/>
      <c r="BK37" s="666"/>
      <c r="BL37" s="666"/>
      <c r="BM37" s="666"/>
      <c r="BN37" s="666"/>
      <c r="BO37" s="666"/>
      <c r="BP37" s="666"/>
      <c r="BQ37" s="666"/>
      <c r="BR37" s="666"/>
      <c r="BS37" s="666"/>
      <c r="BT37" s="666"/>
      <c r="BU37" s="667"/>
      <c r="BV37" s="628">
        <v>-48863</v>
      </c>
      <c r="BW37" s="629"/>
      <c r="BX37" s="629"/>
      <c r="BY37" s="629"/>
      <c r="BZ37" s="629"/>
      <c r="CA37" s="629"/>
      <c r="CB37" s="673"/>
      <c r="CD37" s="665" t="s">
        <v>331</v>
      </c>
      <c r="CE37" s="666"/>
      <c r="CF37" s="666"/>
      <c r="CG37" s="666"/>
      <c r="CH37" s="666"/>
      <c r="CI37" s="666"/>
      <c r="CJ37" s="666"/>
      <c r="CK37" s="666"/>
      <c r="CL37" s="666"/>
      <c r="CM37" s="666"/>
      <c r="CN37" s="666"/>
      <c r="CO37" s="666"/>
      <c r="CP37" s="666"/>
      <c r="CQ37" s="667"/>
      <c r="CR37" s="628">
        <v>620320</v>
      </c>
      <c r="CS37" s="639"/>
      <c r="CT37" s="639"/>
      <c r="CU37" s="639"/>
      <c r="CV37" s="639"/>
      <c r="CW37" s="639"/>
      <c r="CX37" s="639"/>
      <c r="CY37" s="640"/>
      <c r="CZ37" s="631">
        <v>2.2999999999999998</v>
      </c>
      <c r="DA37" s="641"/>
      <c r="DB37" s="641"/>
      <c r="DC37" s="642"/>
      <c r="DD37" s="634">
        <v>620320</v>
      </c>
      <c r="DE37" s="639"/>
      <c r="DF37" s="639"/>
      <c r="DG37" s="639"/>
      <c r="DH37" s="639"/>
      <c r="DI37" s="639"/>
      <c r="DJ37" s="639"/>
      <c r="DK37" s="640"/>
      <c r="DL37" s="634">
        <v>620320</v>
      </c>
      <c r="DM37" s="639"/>
      <c r="DN37" s="639"/>
      <c r="DO37" s="639"/>
      <c r="DP37" s="639"/>
      <c r="DQ37" s="639"/>
      <c r="DR37" s="639"/>
      <c r="DS37" s="639"/>
      <c r="DT37" s="639"/>
      <c r="DU37" s="639"/>
      <c r="DV37" s="640"/>
      <c r="DW37" s="631">
        <v>4.8</v>
      </c>
      <c r="DX37" s="641"/>
      <c r="DY37" s="641"/>
      <c r="DZ37" s="641"/>
      <c r="EA37" s="641"/>
      <c r="EB37" s="641"/>
      <c r="EC37" s="668"/>
    </row>
    <row r="38" spans="2:133" ht="11.25" customHeight="1" x14ac:dyDescent="0.15">
      <c r="B38" s="625" t="s">
        <v>332</v>
      </c>
      <c r="C38" s="626"/>
      <c r="D38" s="626"/>
      <c r="E38" s="626"/>
      <c r="F38" s="626"/>
      <c r="G38" s="626"/>
      <c r="H38" s="626"/>
      <c r="I38" s="626"/>
      <c r="J38" s="626"/>
      <c r="K38" s="626"/>
      <c r="L38" s="626"/>
      <c r="M38" s="626"/>
      <c r="N38" s="626"/>
      <c r="O38" s="626"/>
      <c r="P38" s="626"/>
      <c r="Q38" s="627"/>
      <c r="R38" s="628">
        <v>1295516</v>
      </c>
      <c r="S38" s="629"/>
      <c r="T38" s="629"/>
      <c r="U38" s="629"/>
      <c r="V38" s="629"/>
      <c r="W38" s="629"/>
      <c r="X38" s="629"/>
      <c r="Y38" s="630"/>
      <c r="Z38" s="655">
        <v>4.5</v>
      </c>
      <c r="AA38" s="655"/>
      <c r="AB38" s="655"/>
      <c r="AC38" s="655"/>
      <c r="AD38" s="656" t="s">
        <v>130</v>
      </c>
      <c r="AE38" s="656"/>
      <c r="AF38" s="656"/>
      <c r="AG38" s="656"/>
      <c r="AH38" s="656"/>
      <c r="AI38" s="656"/>
      <c r="AJ38" s="656"/>
      <c r="AK38" s="656"/>
      <c r="AL38" s="631" t="s">
        <v>130</v>
      </c>
      <c r="AM38" s="632"/>
      <c r="AN38" s="632"/>
      <c r="AO38" s="657"/>
      <c r="AQ38" s="669" t="s">
        <v>333</v>
      </c>
      <c r="AR38" s="670"/>
      <c r="AS38" s="670"/>
      <c r="AT38" s="670"/>
      <c r="AU38" s="670"/>
      <c r="AV38" s="670"/>
      <c r="AW38" s="670"/>
      <c r="AX38" s="670"/>
      <c r="AY38" s="671"/>
      <c r="AZ38" s="628">
        <v>456450</v>
      </c>
      <c r="BA38" s="629"/>
      <c r="BB38" s="629"/>
      <c r="BC38" s="629"/>
      <c r="BD38" s="639"/>
      <c r="BE38" s="639"/>
      <c r="BF38" s="672"/>
      <c r="BG38" s="665" t="s">
        <v>334</v>
      </c>
      <c r="BH38" s="666"/>
      <c r="BI38" s="666"/>
      <c r="BJ38" s="666"/>
      <c r="BK38" s="666"/>
      <c r="BL38" s="666"/>
      <c r="BM38" s="666"/>
      <c r="BN38" s="666"/>
      <c r="BO38" s="666"/>
      <c r="BP38" s="666"/>
      <c r="BQ38" s="666"/>
      <c r="BR38" s="666"/>
      <c r="BS38" s="666"/>
      <c r="BT38" s="666"/>
      <c r="BU38" s="667"/>
      <c r="BV38" s="628">
        <v>7216</v>
      </c>
      <c r="BW38" s="629"/>
      <c r="BX38" s="629"/>
      <c r="BY38" s="629"/>
      <c r="BZ38" s="629"/>
      <c r="CA38" s="629"/>
      <c r="CB38" s="673"/>
      <c r="CD38" s="665" t="s">
        <v>335</v>
      </c>
      <c r="CE38" s="666"/>
      <c r="CF38" s="666"/>
      <c r="CG38" s="666"/>
      <c r="CH38" s="666"/>
      <c r="CI38" s="666"/>
      <c r="CJ38" s="666"/>
      <c r="CK38" s="666"/>
      <c r="CL38" s="666"/>
      <c r="CM38" s="666"/>
      <c r="CN38" s="666"/>
      <c r="CO38" s="666"/>
      <c r="CP38" s="666"/>
      <c r="CQ38" s="667"/>
      <c r="CR38" s="628">
        <v>2436419</v>
      </c>
      <c r="CS38" s="629"/>
      <c r="CT38" s="629"/>
      <c r="CU38" s="629"/>
      <c r="CV38" s="629"/>
      <c r="CW38" s="629"/>
      <c r="CX38" s="629"/>
      <c r="CY38" s="630"/>
      <c r="CZ38" s="631">
        <v>9</v>
      </c>
      <c r="DA38" s="641"/>
      <c r="DB38" s="641"/>
      <c r="DC38" s="642"/>
      <c r="DD38" s="634">
        <v>2019827</v>
      </c>
      <c r="DE38" s="629"/>
      <c r="DF38" s="629"/>
      <c r="DG38" s="629"/>
      <c r="DH38" s="629"/>
      <c r="DI38" s="629"/>
      <c r="DJ38" s="629"/>
      <c r="DK38" s="630"/>
      <c r="DL38" s="634">
        <v>1833494</v>
      </c>
      <c r="DM38" s="629"/>
      <c r="DN38" s="629"/>
      <c r="DO38" s="629"/>
      <c r="DP38" s="629"/>
      <c r="DQ38" s="629"/>
      <c r="DR38" s="629"/>
      <c r="DS38" s="629"/>
      <c r="DT38" s="629"/>
      <c r="DU38" s="629"/>
      <c r="DV38" s="630"/>
      <c r="DW38" s="631">
        <v>14.1</v>
      </c>
      <c r="DX38" s="641"/>
      <c r="DY38" s="641"/>
      <c r="DZ38" s="641"/>
      <c r="EA38" s="641"/>
      <c r="EB38" s="641"/>
      <c r="EC38" s="668"/>
    </row>
    <row r="39" spans="2:133" ht="11.25" customHeight="1" x14ac:dyDescent="0.15">
      <c r="B39" s="625" t="s">
        <v>336</v>
      </c>
      <c r="C39" s="626"/>
      <c r="D39" s="626"/>
      <c r="E39" s="626"/>
      <c r="F39" s="626"/>
      <c r="G39" s="626"/>
      <c r="H39" s="626"/>
      <c r="I39" s="626"/>
      <c r="J39" s="626"/>
      <c r="K39" s="626"/>
      <c r="L39" s="626"/>
      <c r="M39" s="626"/>
      <c r="N39" s="626"/>
      <c r="O39" s="626"/>
      <c r="P39" s="626"/>
      <c r="Q39" s="627"/>
      <c r="R39" s="628">
        <v>990870</v>
      </c>
      <c r="S39" s="629"/>
      <c r="T39" s="629"/>
      <c r="U39" s="629"/>
      <c r="V39" s="629"/>
      <c r="W39" s="629"/>
      <c r="X39" s="629"/>
      <c r="Y39" s="630"/>
      <c r="Z39" s="655">
        <v>3.4</v>
      </c>
      <c r="AA39" s="655"/>
      <c r="AB39" s="655"/>
      <c r="AC39" s="655"/>
      <c r="AD39" s="656">
        <v>8094</v>
      </c>
      <c r="AE39" s="656"/>
      <c r="AF39" s="656"/>
      <c r="AG39" s="656"/>
      <c r="AH39" s="656"/>
      <c r="AI39" s="656"/>
      <c r="AJ39" s="656"/>
      <c r="AK39" s="656"/>
      <c r="AL39" s="631">
        <v>0.1</v>
      </c>
      <c r="AM39" s="632"/>
      <c r="AN39" s="632"/>
      <c r="AO39" s="657"/>
      <c r="AQ39" s="669" t="s">
        <v>337</v>
      </c>
      <c r="AR39" s="670"/>
      <c r="AS39" s="670"/>
      <c r="AT39" s="670"/>
      <c r="AU39" s="670"/>
      <c r="AV39" s="670"/>
      <c r="AW39" s="670"/>
      <c r="AX39" s="670"/>
      <c r="AY39" s="671"/>
      <c r="AZ39" s="628">
        <v>103262</v>
      </c>
      <c r="BA39" s="629"/>
      <c r="BB39" s="629"/>
      <c r="BC39" s="629"/>
      <c r="BD39" s="639"/>
      <c r="BE39" s="639"/>
      <c r="BF39" s="672"/>
      <c r="BG39" s="665" t="s">
        <v>338</v>
      </c>
      <c r="BH39" s="666"/>
      <c r="BI39" s="666"/>
      <c r="BJ39" s="666"/>
      <c r="BK39" s="666"/>
      <c r="BL39" s="666"/>
      <c r="BM39" s="666"/>
      <c r="BN39" s="666"/>
      <c r="BO39" s="666"/>
      <c r="BP39" s="666"/>
      <c r="BQ39" s="666"/>
      <c r="BR39" s="666"/>
      <c r="BS39" s="666"/>
      <c r="BT39" s="666"/>
      <c r="BU39" s="667"/>
      <c r="BV39" s="628">
        <v>10964</v>
      </c>
      <c r="BW39" s="629"/>
      <c r="BX39" s="629"/>
      <c r="BY39" s="629"/>
      <c r="BZ39" s="629"/>
      <c r="CA39" s="629"/>
      <c r="CB39" s="673"/>
      <c r="CD39" s="665" t="s">
        <v>339</v>
      </c>
      <c r="CE39" s="666"/>
      <c r="CF39" s="666"/>
      <c r="CG39" s="666"/>
      <c r="CH39" s="666"/>
      <c r="CI39" s="666"/>
      <c r="CJ39" s="666"/>
      <c r="CK39" s="666"/>
      <c r="CL39" s="666"/>
      <c r="CM39" s="666"/>
      <c r="CN39" s="666"/>
      <c r="CO39" s="666"/>
      <c r="CP39" s="666"/>
      <c r="CQ39" s="667"/>
      <c r="CR39" s="628">
        <v>932422</v>
      </c>
      <c r="CS39" s="639"/>
      <c r="CT39" s="639"/>
      <c r="CU39" s="639"/>
      <c r="CV39" s="639"/>
      <c r="CW39" s="639"/>
      <c r="CX39" s="639"/>
      <c r="CY39" s="640"/>
      <c r="CZ39" s="631">
        <v>3.4</v>
      </c>
      <c r="DA39" s="641"/>
      <c r="DB39" s="641"/>
      <c r="DC39" s="642"/>
      <c r="DD39" s="634">
        <v>327559</v>
      </c>
      <c r="DE39" s="639"/>
      <c r="DF39" s="639"/>
      <c r="DG39" s="639"/>
      <c r="DH39" s="639"/>
      <c r="DI39" s="639"/>
      <c r="DJ39" s="639"/>
      <c r="DK39" s="640"/>
      <c r="DL39" s="634" t="s">
        <v>130</v>
      </c>
      <c r="DM39" s="639"/>
      <c r="DN39" s="639"/>
      <c r="DO39" s="639"/>
      <c r="DP39" s="639"/>
      <c r="DQ39" s="639"/>
      <c r="DR39" s="639"/>
      <c r="DS39" s="639"/>
      <c r="DT39" s="639"/>
      <c r="DU39" s="639"/>
      <c r="DV39" s="640"/>
      <c r="DW39" s="631" t="s">
        <v>130</v>
      </c>
      <c r="DX39" s="641"/>
      <c r="DY39" s="641"/>
      <c r="DZ39" s="641"/>
      <c r="EA39" s="641"/>
      <c r="EB39" s="641"/>
      <c r="EC39" s="668"/>
    </row>
    <row r="40" spans="2:133" ht="11.25" customHeight="1" x14ac:dyDescent="0.15">
      <c r="B40" s="625" t="s">
        <v>340</v>
      </c>
      <c r="C40" s="626"/>
      <c r="D40" s="626"/>
      <c r="E40" s="626"/>
      <c r="F40" s="626"/>
      <c r="G40" s="626"/>
      <c r="H40" s="626"/>
      <c r="I40" s="626"/>
      <c r="J40" s="626"/>
      <c r="K40" s="626"/>
      <c r="L40" s="626"/>
      <c r="M40" s="626"/>
      <c r="N40" s="626"/>
      <c r="O40" s="626"/>
      <c r="P40" s="626"/>
      <c r="Q40" s="627"/>
      <c r="R40" s="628">
        <v>1396700</v>
      </c>
      <c r="S40" s="629"/>
      <c r="T40" s="629"/>
      <c r="U40" s="629"/>
      <c r="V40" s="629"/>
      <c r="W40" s="629"/>
      <c r="X40" s="629"/>
      <c r="Y40" s="630"/>
      <c r="Z40" s="655">
        <v>4.9000000000000004</v>
      </c>
      <c r="AA40" s="655"/>
      <c r="AB40" s="655"/>
      <c r="AC40" s="655"/>
      <c r="AD40" s="656" t="s">
        <v>130</v>
      </c>
      <c r="AE40" s="656"/>
      <c r="AF40" s="656"/>
      <c r="AG40" s="656"/>
      <c r="AH40" s="656"/>
      <c r="AI40" s="656"/>
      <c r="AJ40" s="656"/>
      <c r="AK40" s="656"/>
      <c r="AL40" s="631" t="s">
        <v>130</v>
      </c>
      <c r="AM40" s="632"/>
      <c r="AN40" s="632"/>
      <c r="AO40" s="657"/>
      <c r="AQ40" s="669" t="s">
        <v>341</v>
      </c>
      <c r="AR40" s="670"/>
      <c r="AS40" s="670"/>
      <c r="AT40" s="670"/>
      <c r="AU40" s="670"/>
      <c r="AV40" s="670"/>
      <c r="AW40" s="670"/>
      <c r="AX40" s="670"/>
      <c r="AY40" s="671"/>
      <c r="AZ40" s="628">
        <v>79871</v>
      </c>
      <c r="BA40" s="629"/>
      <c r="BB40" s="629"/>
      <c r="BC40" s="629"/>
      <c r="BD40" s="639"/>
      <c r="BE40" s="639"/>
      <c r="BF40" s="672"/>
      <c r="BG40" s="674" t="s">
        <v>342</v>
      </c>
      <c r="BH40" s="675"/>
      <c r="BI40" s="675"/>
      <c r="BJ40" s="675"/>
      <c r="BK40" s="675"/>
      <c r="BL40" s="363"/>
      <c r="BM40" s="666" t="s">
        <v>343</v>
      </c>
      <c r="BN40" s="666"/>
      <c r="BO40" s="666"/>
      <c r="BP40" s="666"/>
      <c r="BQ40" s="666"/>
      <c r="BR40" s="666"/>
      <c r="BS40" s="666"/>
      <c r="BT40" s="666"/>
      <c r="BU40" s="667"/>
      <c r="BV40" s="628">
        <v>79</v>
      </c>
      <c r="BW40" s="629"/>
      <c r="BX40" s="629"/>
      <c r="BY40" s="629"/>
      <c r="BZ40" s="629"/>
      <c r="CA40" s="629"/>
      <c r="CB40" s="673"/>
      <c r="CD40" s="665" t="s">
        <v>344</v>
      </c>
      <c r="CE40" s="666"/>
      <c r="CF40" s="666"/>
      <c r="CG40" s="666"/>
      <c r="CH40" s="666"/>
      <c r="CI40" s="666"/>
      <c r="CJ40" s="666"/>
      <c r="CK40" s="666"/>
      <c r="CL40" s="666"/>
      <c r="CM40" s="666"/>
      <c r="CN40" s="666"/>
      <c r="CO40" s="666"/>
      <c r="CP40" s="666"/>
      <c r="CQ40" s="667"/>
      <c r="CR40" s="628">
        <v>665300</v>
      </c>
      <c r="CS40" s="629"/>
      <c r="CT40" s="629"/>
      <c r="CU40" s="629"/>
      <c r="CV40" s="629"/>
      <c r="CW40" s="629"/>
      <c r="CX40" s="629"/>
      <c r="CY40" s="630"/>
      <c r="CZ40" s="631">
        <v>2.5</v>
      </c>
      <c r="DA40" s="641"/>
      <c r="DB40" s="641"/>
      <c r="DC40" s="642"/>
      <c r="DD40" s="634">
        <v>300</v>
      </c>
      <c r="DE40" s="629"/>
      <c r="DF40" s="629"/>
      <c r="DG40" s="629"/>
      <c r="DH40" s="629"/>
      <c r="DI40" s="629"/>
      <c r="DJ40" s="629"/>
      <c r="DK40" s="630"/>
      <c r="DL40" s="634" t="s">
        <v>130</v>
      </c>
      <c r="DM40" s="629"/>
      <c r="DN40" s="629"/>
      <c r="DO40" s="629"/>
      <c r="DP40" s="629"/>
      <c r="DQ40" s="629"/>
      <c r="DR40" s="629"/>
      <c r="DS40" s="629"/>
      <c r="DT40" s="629"/>
      <c r="DU40" s="629"/>
      <c r="DV40" s="630"/>
      <c r="DW40" s="631" t="s">
        <v>130</v>
      </c>
      <c r="DX40" s="641"/>
      <c r="DY40" s="641"/>
      <c r="DZ40" s="641"/>
      <c r="EA40" s="641"/>
      <c r="EB40" s="641"/>
      <c r="EC40" s="668"/>
    </row>
    <row r="41" spans="2:133" ht="11.25" customHeight="1" x14ac:dyDescent="0.15">
      <c r="B41" s="625" t="s">
        <v>345</v>
      </c>
      <c r="C41" s="626"/>
      <c r="D41" s="626"/>
      <c r="E41" s="626"/>
      <c r="F41" s="626"/>
      <c r="G41" s="626"/>
      <c r="H41" s="626"/>
      <c r="I41" s="626"/>
      <c r="J41" s="626"/>
      <c r="K41" s="626"/>
      <c r="L41" s="626"/>
      <c r="M41" s="626"/>
      <c r="N41" s="626"/>
      <c r="O41" s="626"/>
      <c r="P41" s="626"/>
      <c r="Q41" s="627"/>
      <c r="R41" s="628" t="s">
        <v>130</v>
      </c>
      <c r="S41" s="629"/>
      <c r="T41" s="629"/>
      <c r="U41" s="629"/>
      <c r="V41" s="629"/>
      <c r="W41" s="629"/>
      <c r="X41" s="629"/>
      <c r="Y41" s="630"/>
      <c r="Z41" s="655" t="s">
        <v>130</v>
      </c>
      <c r="AA41" s="655"/>
      <c r="AB41" s="655"/>
      <c r="AC41" s="655"/>
      <c r="AD41" s="656" t="s">
        <v>130</v>
      </c>
      <c r="AE41" s="656"/>
      <c r="AF41" s="656"/>
      <c r="AG41" s="656"/>
      <c r="AH41" s="656"/>
      <c r="AI41" s="656"/>
      <c r="AJ41" s="656"/>
      <c r="AK41" s="656"/>
      <c r="AL41" s="631" t="s">
        <v>130</v>
      </c>
      <c r="AM41" s="632"/>
      <c r="AN41" s="632"/>
      <c r="AO41" s="657"/>
      <c r="AQ41" s="669" t="s">
        <v>346</v>
      </c>
      <c r="AR41" s="670"/>
      <c r="AS41" s="670"/>
      <c r="AT41" s="670"/>
      <c r="AU41" s="670"/>
      <c r="AV41" s="670"/>
      <c r="AW41" s="670"/>
      <c r="AX41" s="670"/>
      <c r="AY41" s="671"/>
      <c r="AZ41" s="628">
        <v>461726</v>
      </c>
      <c r="BA41" s="629"/>
      <c r="BB41" s="629"/>
      <c r="BC41" s="629"/>
      <c r="BD41" s="639"/>
      <c r="BE41" s="639"/>
      <c r="BF41" s="672"/>
      <c r="BG41" s="674"/>
      <c r="BH41" s="675"/>
      <c r="BI41" s="675"/>
      <c r="BJ41" s="675"/>
      <c r="BK41" s="675"/>
      <c r="BL41" s="363"/>
      <c r="BM41" s="666" t="s">
        <v>347</v>
      </c>
      <c r="BN41" s="666"/>
      <c r="BO41" s="666"/>
      <c r="BP41" s="666"/>
      <c r="BQ41" s="666"/>
      <c r="BR41" s="666"/>
      <c r="BS41" s="666"/>
      <c r="BT41" s="666"/>
      <c r="BU41" s="667"/>
      <c r="BV41" s="628" t="s">
        <v>130</v>
      </c>
      <c r="BW41" s="629"/>
      <c r="BX41" s="629"/>
      <c r="BY41" s="629"/>
      <c r="BZ41" s="629"/>
      <c r="CA41" s="629"/>
      <c r="CB41" s="673"/>
      <c r="CD41" s="665" t="s">
        <v>348</v>
      </c>
      <c r="CE41" s="666"/>
      <c r="CF41" s="666"/>
      <c r="CG41" s="666"/>
      <c r="CH41" s="666"/>
      <c r="CI41" s="666"/>
      <c r="CJ41" s="666"/>
      <c r="CK41" s="666"/>
      <c r="CL41" s="666"/>
      <c r="CM41" s="666"/>
      <c r="CN41" s="666"/>
      <c r="CO41" s="666"/>
      <c r="CP41" s="666"/>
      <c r="CQ41" s="667"/>
      <c r="CR41" s="628" t="s">
        <v>130</v>
      </c>
      <c r="CS41" s="639"/>
      <c r="CT41" s="639"/>
      <c r="CU41" s="639"/>
      <c r="CV41" s="639"/>
      <c r="CW41" s="639"/>
      <c r="CX41" s="639"/>
      <c r="CY41" s="640"/>
      <c r="CZ41" s="631" t="s">
        <v>130</v>
      </c>
      <c r="DA41" s="641"/>
      <c r="DB41" s="641"/>
      <c r="DC41" s="642"/>
      <c r="DD41" s="634" t="s">
        <v>130</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15">
      <c r="B42" s="625" t="s">
        <v>349</v>
      </c>
      <c r="C42" s="626"/>
      <c r="D42" s="626"/>
      <c r="E42" s="626"/>
      <c r="F42" s="626"/>
      <c r="G42" s="626"/>
      <c r="H42" s="626"/>
      <c r="I42" s="626"/>
      <c r="J42" s="626"/>
      <c r="K42" s="626"/>
      <c r="L42" s="626"/>
      <c r="M42" s="626"/>
      <c r="N42" s="626"/>
      <c r="O42" s="626"/>
      <c r="P42" s="626"/>
      <c r="Q42" s="627"/>
      <c r="R42" s="628" t="s">
        <v>130</v>
      </c>
      <c r="S42" s="629"/>
      <c r="T42" s="629"/>
      <c r="U42" s="629"/>
      <c r="V42" s="629"/>
      <c r="W42" s="629"/>
      <c r="X42" s="629"/>
      <c r="Y42" s="630"/>
      <c r="Z42" s="655" t="s">
        <v>130</v>
      </c>
      <c r="AA42" s="655"/>
      <c r="AB42" s="655"/>
      <c r="AC42" s="655"/>
      <c r="AD42" s="656" t="s">
        <v>130</v>
      </c>
      <c r="AE42" s="656"/>
      <c r="AF42" s="656"/>
      <c r="AG42" s="656"/>
      <c r="AH42" s="656"/>
      <c r="AI42" s="656"/>
      <c r="AJ42" s="656"/>
      <c r="AK42" s="656"/>
      <c r="AL42" s="631" t="s">
        <v>130</v>
      </c>
      <c r="AM42" s="632"/>
      <c r="AN42" s="632"/>
      <c r="AO42" s="657"/>
      <c r="AQ42" s="662" t="s">
        <v>350</v>
      </c>
      <c r="AR42" s="663"/>
      <c r="AS42" s="663"/>
      <c r="AT42" s="663"/>
      <c r="AU42" s="663"/>
      <c r="AV42" s="663"/>
      <c r="AW42" s="663"/>
      <c r="AX42" s="663"/>
      <c r="AY42" s="664"/>
      <c r="AZ42" s="608">
        <v>1802498</v>
      </c>
      <c r="BA42" s="643"/>
      <c r="BB42" s="643"/>
      <c r="BC42" s="643"/>
      <c r="BD42" s="609"/>
      <c r="BE42" s="609"/>
      <c r="BF42" s="658"/>
      <c r="BG42" s="676"/>
      <c r="BH42" s="677"/>
      <c r="BI42" s="677"/>
      <c r="BJ42" s="677"/>
      <c r="BK42" s="677"/>
      <c r="BL42" s="364"/>
      <c r="BM42" s="659" t="s">
        <v>351</v>
      </c>
      <c r="BN42" s="659"/>
      <c r="BO42" s="659"/>
      <c r="BP42" s="659"/>
      <c r="BQ42" s="659"/>
      <c r="BR42" s="659"/>
      <c r="BS42" s="659"/>
      <c r="BT42" s="659"/>
      <c r="BU42" s="660"/>
      <c r="BV42" s="608">
        <v>375</v>
      </c>
      <c r="BW42" s="643"/>
      <c r="BX42" s="643"/>
      <c r="BY42" s="643"/>
      <c r="BZ42" s="643"/>
      <c r="CA42" s="643"/>
      <c r="CB42" s="661"/>
      <c r="CD42" s="625" t="s">
        <v>352</v>
      </c>
      <c r="CE42" s="626"/>
      <c r="CF42" s="626"/>
      <c r="CG42" s="626"/>
      <c r="CH42" s="626"/>
      <c r="CI42" s="626"/>
      <c r="CJ42" s="626"/>
      <c r="CK42" s="626"/>
      <c r="CL42" s="626"/>
      <c r="CM42" s="626"/>
      <c r="CN42" s="626"/>
      <c r="CO42" s="626"/>
      <c r="CP42" s="626"/>
      <c r="CQ42" s="627"/>
      <c r="CR42" s="628">
        <v>2585053</v>
      </c>
      <c r="CS42" s="639"/>
      <c r="CT42" s="639"/>
      <c r="CU42" s="639"/>
      <c r="CV42" s="639"/>
      <c r="CW42" s="639"/>
      <c r="CX42" s="639"/>
      <c r="CY42" s="640"/>
      <c r="CZ42" s="631">
        <v>9.5</v>
      </c>
      <c r="DA42" s="641"/>
      <c r="DB42" s="641"/>
      <c r="DC42" s="642"/>
      <c r="DD42" s="634">
        <v>347824</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15">
      <c r="B43" s="625" t="s">
        <v>353</v>
      </c>
      <c r="C43" s="626"/>
      <c r="D43" s="626"/>
      <c r="E43" s="626"/>
      <c r="F43" s="626"/>
      <c r="G43" s="626"/>
      <c r="H43" s="626"/>
      <c r="I43" s="626"/>
      <c r="J43" s="626"/>
      <c r="K43" s="626"/>
      <c r="L43" s="626"/>
      <c r="M43" s="626"/>
      <c r="N43" s="626"/>
      <c r="O43" s="626"/>
      <c r="P43" s="626"/>
      <c r="Q43" s="627"/>
      <c r="R43" s="628">
        <v>513300</v>
      </c>
      <c r="S43" s="629"/>
      <c r="T43" s="629"/>
      <c r="U43" s="629"/>
      <c r="V43" s="629"/>
      <c r="W43" s="629"/>
      <c r="X43" s="629"/>
      <c r="Y43" s="630"/>
      <c r="Z43" s="655">
        <v>1.8</v>
      </c>
      <c r="AA43" s="655"/>
      <c r="AB43" s="655"/>
      <c r="AC43" s="655"/>
      <c r="AD43" s="656" t="s">
        <v>130</v>
      </c>
      <c r="AE43" s="656"/>
      <c r="AF43" s="656"/>
      <c r="AG43" s="656"/>
      <c r="AH43" s="656"/>
      <c r="AI43" s="656"/>
      <c r="AJ43" s="656"/>
      <c r="AK43" s="656"/>
      <c r="AL43" s="631" t="s">
        <v>130</v>
      </c>
      <c r="AM43" s="632"/>
      <c r="AN43" s="632"/>
      <c r="AO43" s="657"/>
      <c r="BV43" s="219"/>
      <c r="BW43" s="219"/>
      <c r="BX43" s="219"/>
      <c r="BY43" s="219"/>
      <c r="BZ43" s="219"/>
      <c r="CA43" s="219"/>
      <c r="CB43" s="219"/>
      <c r="CD43" s="625" t="s">
        <v>354</v>
      </c>
      <c r="CE43" s="626"/>
      <c r="CF43" s="626"/>
      <c r="CG43" s="626"/>
      <c r="CH43" s="626"/>
      <c r="CI43" s="626"/>
      <c r="CJ43" s="626"/>
      <c r="CK43" s="626"/>
      <c r="CL43" s="626"/>
      <c r="CM43" s="626"/>
      <c r="CN43" s="626"/>
      <c r="CO43" s="626"/>
      <c r="CP43" s="626"/>
      <c r="CQ43" s="627"/>
      <c r="CR43" s="628">
        <v>6484</v>
      </c>
      <c r="CS43" s="639"/>
      <c r="CT43" s="639"/>
      <c r="CU43" s="639"/>
      <c r="CV43" s="639"/>
      <c r="CW43" s="639"/>
      <c r="CX43" s="639"/>
      <c r="CY43" s="640"/>
      <c r="CZ43" s="631">
        <v>0</v>
      </c>
      <c r="DA43" s="641"/>
      <c r="DB43" s="641"/>
      <c r="DC43" s="642"/>
      <c r="DD43" s="634">
        <v>6484</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15">
      <c r="B44" s="605" t="s">
        <v>355</v>
      </c>
      <c r="C44" s="606"/>
      <c r="D44" s="606"/>
      <c r="E44" s="606"/>
      <c r="F44" s="606"/>
      <c r="G44" s="606"/>
      <c r="H44" s="606"/>
      <c r="I44" s="606"/>
      <c r="J44" s="606"/>
      <c r="K44" s="606"/>
      <c r="L44" s="606"/>
      <c r="M44" s="606"/>
      <c r="N44" s="606"/>
      <c r="O44" s="606"/>
      <c r="P44" s="606"/>
      <c r="Q44" s="607"/>
      <c r="R44" s="608">
        <v>28779385</v>
      </c>
      <c r="S44" s="643"/>
      <c r="T44" s="643"/>
      <c r="U44" s="643"/>
      <c r="V44" s="643"/>
      <c r="W44" s="643"/>
      <c r="X44" s="643"/>
      <c r="Y44" s="644"/>
      <c r="Z44" s="645">
        <v>100</v>
      </c>
      <c r="AA44" s="645"/>
      <c r="AB44" s="645"/>
      <c r="AC44" s="645"/>
      <c r="AD44" s="646">
        <v>12463924</v>
      </c>
      <c r="AE44" s="646"/>
      <c r="AF44" s="646"/>
      <c r="AG44" s="646"/>
      <c r="AH44" s="646"/>
      <c r="AI44" s="646"/>
      <c r="AJ44" s="646"/>
      <c r="AK44" s="646"/>
      <c r="AL44" s="611">
        <v>100</v>
      </c>
      <c r="AM44" s="647"/>
      <c r="AN44" s="647"/>
      <c r="AO44" s="648"/>
      <c r="CD44" s="649" t="s">
        <v>302</v>
      </c>
      <c r="CE44" s="650"/>
      <c r="CF44" s="625" t="s">
        <v>356</v>
      </c>
      <c r="CG44" s="626"/>
      <c r="CH44" s="626"/>
      <c r="CI44" s="626"/>
      <c r="CJ44" s="626"/>
      <c r="CK44" s="626"/>
      <c r="CL44" s="626"/>
      <c r="CM44" s="626"/>
      <c r="CN44" s="626"/>
      <c r="CO44" s="626"/>
      <c r="CP44" s="626"/>
      <c r="CQ44" s="627"/>
      <c r="CR44" s="628">
        <v>2112405</v>
      </c>
      <c r="CS44" s="629"/>
      <c r="CT44" s="629"/>
      <c r="CU44" s="629"/>
      <c r="CV44" s="629"/>
      <c r="CW44" s="629"/>
      <c r="CX44" s="629"/>
      <c r="CY44" s="630"/>
      <c r="CZ44" s="631">
        <v>7.8</v>
      </c>
      <c r="DA44" s="632"/>
      <c r="DB44" s="632"/>
      <c r="DC44" s="633"/>
      <c r="DD44" s="634">
        <v>322265</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1"/>
      <c r="CE45" s="652"/>
      <c r="CF45" s="625" t="s">
        <v>357</v>
      </c>
      <c r="CG45" s="626"/>
      <c r="CH45" s="626"/>
      <c r="CI45" s="626"/>
      <c r="CJ45" s="626"/>
      <c r="CK45" s="626"/>
      <c r="CL45" s="626"/>
      <c r="CM45" s="626"/>
      <c r="CN45" s="626"/>
      <c r="CO45" s="626"/>
      <c r="CP45" s="626"/>
      <c r="CQ45" s="627"/>
      <c r="CR45" s="628">
        <v>1630168</v>
      </c>
      <c r="CS45" s="639"/>
      <c r="CT45" s="639"/>
      <c r="CU45" s="639"/>
      <c r="CV45" s="639"/>
      <c r="CW45" s="639"/>
      <c r="CX45" s="639"/>
      <c r="CY45" s="640"/>
      <c r="CZ45" s="631">
        <v>6</v>
      </c>
      <c r="DA45" s="641"/>
      <c r="DB45" s="641"/>
      <c r="DC45" s="642"/>
      <c r="DD45" s="634">
        <v>170976</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15">
      <c r="B46" s="221" t="s">
        <v>358</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1"/>
      <c r="CE46" s="652"/>
      <c r="CF46" s="625" t="s">
        <v>359</v>
      </c>
      <c r="CG46" s="626"/>
      <c r="CH46" s="626"/>
      <c r="CI46" s="626"/>
      <c r="CJ46" s="626"/>
      <c r="CK46" s="626"/>
      <c r="CL46" s="626"/>
      <c r="CM46" s="626"/>
      <c r="CN46" s="626"/>
      <c r="CO46" s="626"/>
      <c r="CP46" s="626"/>
      <c r="CQ46" s="627"/>
      <c r="CR46" s="628">
        <v>476237</v>
      </c>
      <c r="CS46" s="629"/>
      <c r="CT46" s="629"/>
      <c r="CU46" s="629"/>
      <c r="CV46" s="629"/>
      <c r="CW46" s="629"/>
      <c r="CX46" s="629"/>
      <c r="CY46" s="630"/>
      <c r="CZ46" s="631">
        <v>1.8</v>
      </c>
      <c r="DA46" s="632"/>
      <c r="DB46" s="632"/>
      <c r="DC46" s="633"/>
      <c r="DD46" s="634">
        <v>151289</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15">
      <c r="B47" s="638" t="s">
        <v>360</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361</v>
      </c>
      <c r="CG47" s="626"/>
      <c r="CH47" s="626"/>
      <c r="CI47" s="626"/>
      <c r="CJ47" s="626"/>
      <c r="CK47" s="626"/>
      <c r="CL47" s="626"/>
      <c r="CM47" s="626"/>
      <c r="CN47" s="626"/>
      <c r="CO47" s="626"/>
      <c r="CP47" s="626"/>
      <c r="CQ47" s="627"/>
      <c r="CR47" s="628">
        <v>472648</v>
      </c>
      <c r="CS47" s="639"/>
      <c r="CT47" s="639"/>
      <c r="CU47" s="639"/>
      <c r="CV47" s="639"/>
      <c r="CW47" s="639"/>
      <c r="CX47" s="639"/>
      <c r="CY47" s="640"/>
      <c r="CZ47" s="631">
        <v>1.7</v>
      </c>
      <c r="DA47" s="641"/>
      <c r="DB47" s="641"/>
      <c r="DC47" s="642"/>
      <c r="DD47" s="634">
        <v>25559</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x14ac:dyDescent="0.15">
      <c r="B48" s="624" t="s">
        <v>362</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363</v>
      </c>
      <c r="CG48" s="626"/>
      <c r="CH48" s="626"/>
      <c r="CI48" s="626"/>
      <c r="CJ48" s="626"/>
      <c r="CK48" s="626"/>
      <c r="CL48" s="626"/>
      <c r="CM48" s="626"/>
      <c r="CN48" s="626"/>
      <c r="CO48" s="626"/>
      <c r="CP48" s="626"/>
      <c r="CQ48" s="627"/>
      <c r="CR48" s="628" t="s">
        <v>130</v>
      </c>
      <c r="CS48" s="629"/>
      <c r="CT48" s="629"/>
      <c r="CU48" s="629"/>
      <c r="CV48" s="629"/>
      <c r="CW48" s="629"/>
      <c r="CX48" s="629"/>
      <c r="CY48" s="630"/>
      <c r="CZ48" s="631" t="s">
        <v>130</v>
      </c>
      <c r="DA48" s="632"/>
      <c r="DB48" s="632"/>
      <c r="DC48" s="633"/>
      <c r="DD48" s="634" t="s">
        <v>130</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5" t="s">
        <v>364</v>
      </c>
      <c r="CE49" s="606"/>
      <c r="CF49" s="606"/>
      <c r="CG49" s="606"/>
      <c r="CH49" s="606"/>
      <c r="CI49" s="606"/>
      <c r="CJ49" s="606"/>
      <c r="CK49" s="606"/>
      <c r="CL49" s="606"/>
      <c r="CM49" s="606"/>
      <c r="CN49" s="606"/>
      <c r="CO49" s="606"/>
      <c r="CP49" s="606"/>
      <c r="CQ49" s="607"/>
      <c r="CR49" s="608">
        <v>27113104</v>
      </c>
      <c r="CS49" s="609"/>
      <c r="CT49" s="609"/>
      <c r="CU49" s="609"/>
      <c r="CV49" s="609"/>
      <c r="CW49" s="609"/>
      <c r="CX49" s="609"/>
      <c r="CY49" s="610"/>
      <c r="CZ49" s="611">
        <v>100</v>
      </c>
      <c r="DA49" s="612"/>
      <c r="DB49" s="612"/>
      <c r="DC49" s="613"/>
      <c r="DD49" s="614">
        <v>15145170</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Td15OG94eWdN/W3lxX/4Nwo1odpLR5HoglPB9fsEKEVpHwI0RyL4GIqNr9590OVpYHiGeUbuMZT5I4RVcpn1zg==" saltValue="X47BGHaUe+dLm4Zb81U4r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49" t="s">
        <v>365</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366</v>
      </c>
      <c r="DK2" s="751"/>
      <c r="DL2" s="751"/>
      <c r="DM2" s="751"/>
      <c r="DN2" s="751"/>
      <c r="DO2" s="752"/>
      <c r="DP2" s="224"/>
      <c r="DQ2" s="750" t="s">
        <v>367</v>
      </c>
      <c r="DR2" s="751"/>
      <c r="DS2" s="751"/>
      <c r="DT2" s="751"/>
      <c r="DU2" s="751"/>
      <c r="DV2" s="751"/>
      <c r="DW2" s="751"/>
      <c r="DX2" s="751"/>
      <c r="DY2" s="751"/>
      <c r="DZ2" s="752"/>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3" t="s">
        <v>368</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369</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15">
      <c r="A5" s="755" t="s">
        <v>370</v>
      </c>
      <c r="B5" s="756"/>
      <c r="C5" s="756"/>
      <c r="D5" s="756"/>
      <c r="E5" s="756"/>
      <c r="F5" s="756"/>
      <c r="G5" s="756"/>
      <c r="H5" s="756"/>
      <c r="I5" s="756"/>
      <c r="J5" s="756"/>
      <c r="K5" s="756"/>
      <c r="L5" s="756"/>
      <c r="M5" s="756"/>
      <c r="N5" s="756"/>
      <c r="O5" s="756"/>
      <c r="P5" s="757"/>
      <c r="Q5" s="761" t="s">
        <v>371</v>
      </c>
      <c r="R5" s="762"/>
      <c r="S5" s="762"/>
      <c r="T5" s="762"/>
      <c r="U5" s="763"/>
      <c r="V5" s="761" t="s">
        <v>372</v>
      </c>
      <c r="W5" s="762"/>
      <c r="X5" s="762"/>
      <c r="Y5" s="762"/>
      <c r="Z5" s="763"/>
      <c r="AA5" s="761" t="s">
        <v>373</v>
      </c>
      <c r="AB5" s="762"/>
      <c r="AC5" s="762"/>
      <c r="AD5" s="762"/>
      <c r="AE5" s="762"/>
      <c r="AF5" s="767" t="s">
        <v>374</v>
      </c>
      <c r="AG5" s="762"/>
      <c r="AH5" s="762"/>
      <c r="AI5" s="762"/>
      <c r="AJ5" s="768"/>
      <c r="AK5" s="762" t="s">
        <v>375</v>
      </c>
      <c r="AL5" s="762"/>
      <c r="AM5" s="762"/>
      <c r="AN5" s="762"/>
      <c r="AO5" s="763"/>
      <c r="AP5" s="761" t="s">
        <v>376</v>
      </c>
      <c r="AQ5" s="762"/>
      <c r="AR5" s="762"/>
      <c r="AS5" s="762"/>
      <c r="AT5" s="763"/>
      <c r="AU5" s="761" t="s">
        <v>377</v>
      </c>
      <c r="AV5" s="762"/>
      <c r="AW5" s="762"/>
      <c r="AX5" s="762"/>
      <c r="AY5" s="768"/>
      <c r="AZ5" s="228"/>
      <c r="BA5" s="228"/>
      <c r="BB5" s="228"/>
      <c r="BC5" s="228"/>
      <c r="BD5" s="228"/>
      <c r="BE5" s="229"/>
      <c r="BF5" s="229"/>
      <c r="BG5" s="229"/>
      <c r="BH5" s="229"/>
      <c r="BI5" s="229"/>
      <c r="BJ5" s="229"/>
      <c r="BK5" s="229"/>
      <c r="BL5" s="229"/>
      <c r="BM5" s="229"/>
      <c r="BN5" s="229"/>
      <c r="BO5" s="229"/>
      <c r="BP5" s="229"/>
      <c r="BQ5" s="755" t="s">
        <v>378</v>
      </c>
      <c r="BR5" s="756"/>
      <c r="BS5" s="756"/>
      <c r="BT5" s="756"/>
      <c r="BU5" s="756"/>
      <c r="BV5" s="756"/>
      <c r="BW5" s="756"/>
      <c r="BX5" s="756"/>
      <c r="BY5" s="756"/>
      <c r="BZ5" s="756"/>
      <c r="CA5" s="756"/>
      <c r="CB5" s="756"/>
      <c r="CC5" s="756"/>
      <c r="CD5" s="756"/>
      <c r="CE5" s="756"/>
      <c r="CF5" s="756"/>
      <c r="CG5" s="757"/>
      <c r="CH5" s="761" t="s">
        <v>379</v>
      </c>
      <c r="CI5" s="762"/>
      <c r="CJ5" s="762"/>
      <c r="CK5" s="762"/>
      <c r="CL5" s="763"/>
      <c r="CM5" s="761" t="s">
        <v>380</v>
      </c>
      <c r="CN5" s="762"/>
      <c r="CO5" s="762"/>
      <c r="CP5" s="762"/>
      <c r="CQ5" s="763"/>
      <c r="CR5" s="761" t="s">
        <v>381</v>
      </c>
      <c r="CS5" s="762"/>
      <c r="CT5" s="762"/>
      <c r="CU5" s="762"/>
      <c r="CV5" s="763"/>
      <c r="CW5" s="761" t="s">
        <v>382</v>
      </c>
      <c r="CX5" s="762"/>
      <c r="CY5" s="762"/>
      <c r="CZ5" s="762"/>
      <c r="DA5" s="763"/>
      <c r="DB5" s="761" t="s">
        <v>383</v>
      </c>
      <c r="DC5" s="762"/>
      <c r="DD5" s="762"/>
      <c r="DE5" s="762"/>
      <c r="DF5" s="763"/>
      <c r="DG5" s="791" t="s">
        <v>384</v>
      </c>
      <c r="DH5" s="792"/>
      <c r="DI5" s="792"/>
      <c r="DJ5" s="792"/>
      <c r="DK5" s="793"/>
      <c r="DL5" s="791" t="s">
        <v>385</v>
      </c>
      <c r="DM5" s="792"/>
      <c r="DN5" s="792"/>
      <c r="DO5" s="792"/>
      <c r="DP5" s="793"/>
      <c r="DQ5" s="761" t="s">
        <v>386</v>
      </c>
      <c r="DR5" s="762"/>
      <c r="DS5" s="762"/>
      <c r="DT5" s="762"/>
      <c r="DU5" s="763"/>
      <c r="DV5" s="761" t="s">
        <v>377</v>
      </c>
      <c r="DW5" s="762"/>
      <c r="DX5" s="762"/>
      <c r="DY5" s="762"/>
      <c r="DZ5" s="768"/>
      <c r="EA5" s="230"/>
    </row>
    <row r="6" spans="1:131" s="231"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15">
      <c r="A7" s="232">
        <v>1</v>
      </c>
      <c r="B7" s="777" t="s">
        <v>387</v>
      </c>
      <c r="C7" s="778"/>
      <c r="D7" s="778"/>
      <c r="E7" s="778"/>
      <c r="F7" s="778"/>
      <c r="G7" s="778"/>
      <c r="H7" s="778"/>
      <c r="I7" s="778"/>
      <c r="J7" s="778"/>
      <c r="K7" s="778"/>
      <c r="L7" s="778"/>
      <c r="M7" s="778"/>
      <c r="N7" s="778"/>
      <c r="O7" s="778"/>
      <c r="P7" s="779"/>
      <c r="Q7" s="780">
        <v>28947</v>
      </c>
      <c r="R7" s="781"/>
      <c r="S7" s="781"/>
      <c r="T7" s="781"/>
      <c r="U7" s="781"/>
      <c r="V7" s="781">
        <v>27325</v>
      </c>
      <c r="W7" s="781"/>
      <c r="X7" s="781"/>
      <c r="Y7" s="781"/>
      <c r="Z7" s="781"/>
      <c r="AA7" s="781">
        <v>1623</v>
      </c>
      <c r="AB7" s="781"/>
      <c r="AC7" s="781"/>
      <c r="AD7" s="781"/>
      <c r="AE7" s="782"/>
      <c r="AF7" s="783">
        <v>1111</v>
      </c>
      <c r="AG7" s="784"/>
      <c r="AH7" s="784"/>
      <c r="AI7" s="784"/>
      <c r="AJ7" s="785"/>
      <c r="AK7" s="786">
        <v>1279</v>
      </c>
      <c r="AL7" s="787"/>
      <c r="AM7" s="787"/>
      <c r="AN7" s="787"/>
      <c r="AO7" s="787"/>
      <c r="AP7" s="787">
        <v>18161</v>
      </c>
      <c r="AQ7" s="787"/>
      <c r="AR7" s="787"/>
      <c r="AS7" s="787"/>
      <c r="AT7" s="787"/>
      <c r="AU7" s="788" t="s">
        <v>585</v>
      </c>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t="s">
        <v>593</v>
      </c>
      <c r="BT7" s="775"/>
      <c r="BU7" s="775"/>
      <c r="BV7" s="775"/>
      <c r="BW7" s="775"/>
      <c r="BX7" s="775"/>
      <c r="BY7" s="775"/>
      <c r="BZ7" s="775"/>
      <c r="CA7" s="775"/>
      <c r="CB7" s="775"/>
      <c r="CC7" s="775"/>
      <c r="CD7" s="775"/>
      <c r="CE7" s="775"/>
      <c r="CF7" s="775"/>
      <c r="CG7" s="790"/>
      <c r="CH7" s="771">
        <v>10</v>
      </c>
      <c r="CI7" s="772"/>
      <c r="CJ7" s="772"/>
      <c r="CK7" s="772"/>
      <c r="CL7" s="773"/>
      <c r="CM7" s="771">
        <v>287</v>
      </c>
      <c r="CN7" s="772"/>
      <c r="CO7" s="772"/>
      <c r="CP7" s="772"/>
      <c r="CQ7" s="773"/>
      <c r="CR7" s="771">
        <v>336</v>
      </c>
      <c r="CS7" s="772"/>
      <c r="CT7" s="772"/>
      <c r="CU7" s="772"/>
      <c r="CV7" s="773"/>
      <c r="CW7" s="771" t="s">
        <v>518</v>
      </c>
      <c r="CX7" s="772"/>
      <c r="CY7" s="772"/>
      <c r="CZ7" s="772"/>
      <c r="DA7" s="773"/>
      <c r="DB7" s="771" t="s">
        <v>518</v>
      </c>
      <c r="DC7" s="772"/>
      <c r="DD7" s="772"/>
      <c r="DE7" s="772"/>
      <c r="DF7" s="773"/>
      <c r="DG7" s="771" t="s">
        <v>518</v>
      </c>
      <c r="DH7" s="772"/>
      <c r="DI7" s="772"/>
      <c r="DJ7" s="772"/>
      <c r="DK7" s="773"/>
      <c r="DL7" s="771" t="s">
        <v>518</v>
      </c>
      <c r="DM7" s="772"/>
      <c r="DN7" s="772"/>
      <c r="DO7" s="772"/>
      <c r="DP7" s="773"/>
      <c r="DQ7" s="771" t="s">
        <v>518</v>
      </c>
      <c r="DR7" s="772"/>
      <c r="DS7" s="772"/>
      <c r="DT7" s="772"/>
      <c r="DU7" s="773"/>
      <c r="DV7" s="774"/>
      <c r="DW7" s="775"/>
      <c r="DX7" s="775"/>
      <c r="DY7" s="775"/>
      <c r="DZ7" s="776"/>
      <c r="EA7" s="230"/>
    </row>
    <row r="8" spans="1:131" s="231" customFormat="1" ht="26.25" customHeight="1" x14ac:dyDescent="0.15">
      <c r="A8" s="234">
        <v>2</v>
      </c>
      <c r="B8" s="808" t="s">
        <v>388</v>
      </c>
      <c r="C8" s="809"/>
      <c r="D8" s="809"/>
      <c r="E8" s="809"/>
      <c r="F8" s="809"/>
      <c r="G8" s="809"/>
      <c r="H8" s="809"/>
      <c r="I8" s="809"/>
      <c r="J8" s="809"/>
      <c r="K8" s="809"/>
      <c r="L8" s="809"/>
      <c r="M8" s="809"/>
      <c r="N8" s="809"/>
      <c r="O8" s="809"/>
      <c r="P8" s="810"/>
      <c r="Q8" s="811" t="s">
        <v>518</v>
      </c>
      <c r="R8" s="812"/>
      <c r="S8" s="812"/>
      <c r="T8" s="812"/>
      <c r="U8" s="812"/>
      <c r="V8" s="812" t="s">
        <v>518</v>
      </c>
      <c r="W8" s="812"/>
      <c r="X8" s="812"/>
      <c r="Y8" s="812"/>
      <c r="Z8" s="812"/>
      <c r="AA8" s="812" t="s">
        <v>518</v>
      </c>
      <c r="AB8" s="812"/>
      <c r="AC8" s="812"/>
      <c r="AD8" s="812"/>
      <c r="AE8" s="813"/>
      <c r="AF8" s="814" t="s">
        <v>518</v>
      </c>
      <c r="AG8" s="815"/>
      <c r="AH8" s="815"/>
      <c r="AI8" s="815"/>
      <c r="AJ8" s="816"/>
      <c r="AK8" s="797" t="s">
        <v>594</v>
      </c>
      <c r="AL8" s="798"/>
      <c r="AM8" s="798"/>
      <c r="AN8" s="798"/>
      <c r="AO8" s="798"/>
      <c r="AP8" s="798" t="s">
        <v>594</v>
      </c>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0"/>
    </row>
    <row r="9" spans="1:131" s="231" customFormat="1" ht="26.25" customHeight="1" x14ac:dyDescent="0.15">
      <c r="A9" s="234">
        <v>3</v>
      </c>
      <c r="B9" s="808" t="s">
        <v>389</v>
      </c>
      <c r="C9" s="809"/>
      <c r="D9" s="809"/>
      <c r="E9" s="809"/>
      <c r="F9" s="809"/>
      <c r="G9" s="809"/>
      <c r="H9" s="809"/>
      <c r="I9" s="809"/>
      <c r="J9" s="809"/>
      <c r="K9" s="809"/>
      <c r="L9" s="809"/>
      <c r="M9" s="809"/>
      <c r="N9" s="809"/>
      <c r="O9" s="809"/>
      <c r="P9" s="810"/>
      <c r="Q9" s="811">
        <v>74</v>
      </c>
      <c r="R9" s="812"/>
      <c r="S9" s="812"/>
      <c r="T9" s="812"/>
      <c r="U9" s="812"/>
      <c r="V9" s="812">
        <v>31</v>
      </c>
      <c r="W9" s="812"/>
      <c r="X9" s="812"/>
      <c r="Y9" s="812"/>
      <c r="Z9" s="812"/>
      <c r="AA9" s="812">
        <v>44</v>
      </c>
      <c r="AB9" s="812"/>
      <c r="AC9" s="812"/>
      <c r="AD9" s="812"/>
      <c r="AE9" s="813"/>
      <c r="AF9" s="814">
        <v>20</v>
      </c>
      <c r="AG9" s="815"/>
      <c r="AH9" s="815"/>
      <c r="AI9" s="815"/>
      <c r="AJ9" s="816"/>
      <c r="AK9" s="797" t="s">
        <v>594</v>
      </c>
      <c r="AL9" s="798"/>
      <c r="AM9" s="798"/>
      <c r="AN9" s="798"/>
      <c r="AO9" s="798"/>
      <c r="AP9" s="798" t="s">
        <v>594</v>
      </c>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0"/>
    </row>
    <row r="10" spans="1:131" s="231" customFormat="1" ht="26.25" customHeight="1" x14ac:dyDescent="0.15">
      <c r="A10" s="234">
        <v>4</v>
      </c>
      <c r="B10" s="808" t="s">
        <v>390</v>
      </c>
      <c r="C10" s="809"/>
      <c r="D10" s="809"/>
      <c r="E10" s="809"/>
      <c r="F10" s="809"/>
      <c r="G10" s="809"/>
      <c r="H10" s="809"/>
      <c r="I10" s="809"/>
      <c r="J10" s="809"/>
      <c r="K10" s="809"/>
      <c r="L10" s="809"/>
      <c r="M10" s="809"/>
      <c r="N10" s="809"/>
      <c r="O10" s="809"/>
      <c r="P10" s="810"/>
      <c r="Q10" s="811" t="s">
        <v>518</v>
      </c>
      <c r="R10" s="812"/>
      <c r="S10" s="812"/>
      <c r="T10" s="812"/>
      <c r="U10" s="812"/>
      <c r="V10" s="812" t="s">
        <v>518</v>
      </c>
      <c r="W10" s="812"/>
      <c r="X10" s="812"/>
      <c r="Y10" s="812"/>
      <c r="Z10" s="812"/>
      <c r="AA10" s="812" t="s">
        <v>518</v>
      </c>
      <c r="AB10" s="812"/>
      <c r="AC10" s="812"/>
      <c r="AD10" s="812"/>
      <c r="AE10" s="813"/>
      <c r="AF10" s="814" t="s">
        <v>518</v>
      </c>
      <c r="AG10" s="815"/>
      <c r="AH10" s="815"/>
      <c r="AI10" s="815"/>
      <c r="AJ10" s="816"/>
      <c r="AK10" s="797" t="s">
        <v>594</v>
      </c>
      <c r="AL10" s="798"/>
      <c r="AM10" s="798"/>
      <c r="AN10" s="798"/>
      <c r="AO10" s="798"/>
      <c r="AP10" s="798" t="s">
        <v>594</v>
      </c>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0"/>
    </row>
    <row r="11" spans="1:131" s="231" customFormat="1" ht="26.25" customHeight="1" x14ac:dyDescent="0.15">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15">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15">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15">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15">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15">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15">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15">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15">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15">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15">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391</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
      <c r="A23" s="236" t="s">
        <v>392</v>
      </c>
      <c r="B23" s="817" t="s">
        <v>393</v>
      </c>
      <c r="C23" s="818"/>
      <c r="D23" s="818"/>
      <c r="E23" s="818"/>
      <c r="F23" s="818"/>
      <c r="G23" s="818"/>
      <c r="H23" s="818"/>
      <c r="I23" s="818"/>
      <c r="J23" s="818"/>
      <c r="K23" s="818"/>
      <c r="L23" s="818"/>
      <c r="M23" s="818"/>
      <c r="N23" s="818"/>
      <c r="O23" s="818"/>
      <c r="P23" s="819"/>
      <c r="Q23" s="820">
        <v>28779</v>
      </c>
      <c r="R23" s="821"/>
      <c r="S23" s="821"/>
      <c r="T23" s="821"/>
      <c r="U23" s="821"/>
      <c r="V23" s="821">
        <v>27113</v>
      </c>
      <c r="W23" s="821"/>
      <c r="X23" s="821"/>
      <c r="Y23" s="821"/>
      <c r="Z23" s="821"/>
      <c r="AA23" s="821">
        <v>1666</v>
      </c>
      <c r="AB23" s="821"/>
      <c r="AC23" s="821"/>
      <c r="AD23" s="821"/>
      <c r="AE23" s="822"/>
      <c r="AF23" s="823">
        <v>1131</v>
      </c>
      <c r="AG23" s="821"/>
      <c r="AH23" s="821"/>
      <c r="AI23" s="821"/>
      <c r="AJ23" s="824"/>
      <c r="AK23" s="825"/>
      <c r="AL23" s="826"/>
      <c r="AM23" s="826"/>
      <c r="AN23" s="826"/>
      <c r="AO23" s="826"/>
      <c r="AP23" s="821">
        <v>18161</v>
      </c>
      <c r="AQ23" s="821"/>
      <c r="AR23" s="821"/>
      <c r="AS23" s="821"/>
      <c r="AT23" s="821"/>
      <c r="AU23" s="837"/>
      <c r="AV23" s="837"/>
      <c r="AW23" s="837"/>
      <c r="AX23" s="837"/>
      <c r="AY23" s="838"/>
      <c r="AZ23" s="839" t="s">
        <v>232</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15">
      <c r="A24" s="836" t="s">
        <v>394</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
      <c r="A25" s="753" t="s">
        <v>395</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15">
      <c r="A26" s="755" t="s">
        <v>370</v>
      </c>
      <c r="B26" s="756"/>
      <c r="C26" s="756"/>
      <c r="D26" s="756"/>
      <c r="E26" s="756"/>
      <c r="F26" s="756"/>
      <c r="G26" s="756"/>
      <c r="H26" s="756"/>
      <c r="I26" s="756"/>
      <c r="J26" s="756"/>
      <c r="K26" s="756"/>
      <c r="L26" s="756"/>
      <c r="M26" s="756"/>
      <c r="N26" s="756"/>
      <c r="O26" s="756"/>
      <c r="P26" s="757"/>
      <c r="Q26" s="761" t="s">
        <v>396</v>
      </c>
      <c r="R26" s="762"/>
      <c r="S26" s="762"/>
      <c r="T26" s="762"/>
      <c r="U26" s="763"/>
      <c r="V26" s="761" t="s">
        <v>397</v>
      </c>
      <c r="W26" s="762"/>
      <c r="X26" s="762"/>
      <c r="Y26" s="762"/>
      <c r="Z26" s="763"/>
      <c r="AA26" s="761" t="s">
        <v>398</v>
      </c>
      <c r="AB26" s="762"/>
      <c r="AC26" s="762"/>
      <c r="AD26" s="762"/>
      <c r="AE26" s="762"/>
      <c r="AF26" s="842" t="s">
        <v>399</v>
      </c>
      <c r="AG26" s="843"/>
      <c r="AH26" s="843"/>
      <c r="AI26" s="843"/>
      <c r="AJ26" s="844"/>
      <c r="AK26" s="762" t="s">
        <v>400</v>
      </c>
      <c r="AL26" s="762"/>
      <c r="AM26" s="762"/>
      <c r="AN26" s="762"/>
      <c r="AO26" s="763"/>
      <c r="AP26" s="761" t="s">
        <v>401</v>
      </c>
      <c r="AQ26" s="762"/>
      <c r="AR26" s="762"/>
      <c r="AS26" s="762"/>
      <c r="AT26" s="763"/>
      <c r="AU26" s="761" t="s">
        <v>402</v>
      </c>
      <c r="AV26" s="762"/>
      <c r="AW26" s="762"/>
      <c r="AX26" s="762"/>
      <c r="AY26" s="763"/>
      <c r="AZ26" s="761" t="s">
        <v>403</v>
      </c>
      <c r="BA26" s="762"/>
      <c r="BB26" s="762"/>
      <c r="BC26" s="762"/>
      <c r="BD26" s="763"/>
      <c r="BE26" s="761" t="s">
        <v>377</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15">
      <c r="A28" s="238">
        <v>1</v>
      </c>
      <c r="B28" s="777" t="s">
        <v>404</v>
      </c>
      <c r="C28" s="778"/>
      <c r="D28" s="778"/>
      <c r="E28" s="778"/>
      <c r="F28" s="778"/>
      <c r="G28" s="778"/>
      <c r="H28" s="778"/>
      <c r="I28" s="778"/>
      <c r="J28" s="778"/>
      <c r="K28" s="778"/>
      <c r="L28" s="778"/>
      <c r="M28" s="778"/>
      <c r="N28" s="778"/>
      <c r="O28" s="778"/>
      <c r="P28" s="779"/>
      <c r="Q28" s="850">
        <v>5629</v>
      </c>
      <c r="R28" s="851"/>
      <c r="S28" s="851"/>
      <c r="T28" s="851"/>
      <c r="U28" s="851"/>
      <c r="V28" s="851">
        <v>5594</v>
      </c>
      <c r="W28" s="851"/>
      <c r="X28" s="851"/>
      <c r="Y28" s="851"/>
      <c r="Z28" s="851"/>
      <c r="AA28" s="851">
        <v>35</v>
      </c>
      <c r="AB28" s="851"/>
      <c r="AC28" s="851"/>
      <c r="AD28" s="851"/>
      <c r="AE28" s="852"/>
      <c r="AF28" s="853">
        <v>35</v>
      </c>
      <c r="AG28" s="851"/>
      <c r="AH28" s="851"/>
      <c r="AI28" s="851"/>
      <c r="AJ28" s="854"/>
      <c r="AK28" s="855">
        <v>544</v>
      </c>
      <c r="AL28" s="856"/>
      <c r="AM28" s="856"/>
      <c r="AN28" s="856"/>
      <c r="AO28" s="856"/>
      <c r="AP28" s="856" t="s">
        <v>594</v>
      </c>
      <c r="AQ28" s="856"/>
      <c r="AR28" s="856"/>
      <c r="AS28" s="856"/>
      <c r="AT28" s="856"/>
      <c r="AU28" s="856" t="s">
        <v>594</v>
      </c>
      <c r="AV28" s="856"/>
      <c r="AW28" s="856"/>
      <c r="AX28" s="856"/>
      <c r="AY28" s="856"/>
      <c r="AZ28" s="857" t="s">
        <v>594</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15">
      <c r="A29" s="238">
        <v>2</v>
      </c>
      <c r="B29" s="808" t="s">
        <v>405</v>
      </c>
      <c r="C29" s="809"/>
      <c r="D29" s="809"/>
      <c r="E29" s="809"/>
      <c r="F29" s="809"/>
      <c r="G29" s="809"/>
      <c r="H29" s="809"/>
      <c r="I29" s="809"/>
      <c r="J29" s="809"/>
      <c r="K29" s="809"/>
      <c r="L29" s="809"/>
      <c r="M29" s="809"/>
      <c r="N29" s="809"/>
      <c r="O29" s="809"/>
      <c r="P29" s="810"/>
      <c r="Q29" s="811">
        <v>5951</v>
      </c>
      <c r="R29" s="812"/>
      <c r="S29" s="812"/>
      <c r="T29" s="812"/>
      <c r="U29" s="812"/>
      <c r="V29" s="812">
        <v>5935</v>
      </c>
      <c r="W29" s="812"/>
      <c r="X29" s="812"/>
      <c r="Y29" s="812"/>
      <c r="Z29" s="812"/>
      <c r="AA29" s="812">
        <v>16</v>
      </c>
      <c r="AB29" s="812"/>
      <c r="AC29" s="812"/>
      <c r="AD29" s="812"/>
      <c r="AE29" s="813"/>
      <c r="AF29" s="814">
        <v>16</v>
      </c>
      <c r="AG29" s="815"/>
      <c r="AH29" s="815"/>
      <c r="AI29" s="815"/>
      <c r="AJ29" s="816"/>
      <c r="AK29" s="862">
        <v>1061</v>
      </c>
      <c r="AL29" s="858"/>
      <c r="AM29" s="858"/>
      <c r="AN29" s="858"/>
      <c r="AO29" s="858"/>
      <c r="AP29" s="858" t="s">
        <v>594</v>
      </c>
      <c r="AQ29" s="858"/>
      <c r="AR29" s="858"/>
      <c r="AS29" s="858"/>
      <c r="AT29" s="858"/>
      <c r="AU29" s="858" t="s">
        <v>594</v>
      </c>
      <c r="AV29" s="858"/>
      <c r="AW29" s="858"/>
      <c r="AX29" s="858"/>
      <c r="AY29" s="858"/>
      <c r="AZ29" s="859" t="s">
        <v>594</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15">
      <c r="A30" s="238">
        <v>3</v>
      </c>
      <c r="B30" s="808" t="s">
        <v>406</v>
      </c>
      <c r="C30" s="809"/>
      <c r="D30" s="809"/>
      <c r="E30" s="809"/>
      <c r="F30" s="809"/>
      <c r="G30" s="809"/>
      <c r="H30" s="809"/>
      <c r="I30" s="809"/>
      <c r="J30" s="809"/>
      <c r="K30" s="809"/>
      <c r="L30" s="809"/>
      <c r="M30" s="809"/>
      <c r="N30" s="809"/>
      <c r="O30" s="809"/>
      <c r="P30" s="810"/>
      <c r="Q30" s="811">
        <v>717</v>
      </c>
      <c r="R30" s="812"/>
      <c r="S30" s="812"/>
      <c r="T30" s="812"/>
      <c r="U30" s="812"/>
      <c r="V30" s="812">
        <v>710</v>
      </c>
      <c r="W30" s="812"/>
      <c r="X30" s="812"/>
      <c r="Y30" s="812"/>
      <c r="Z30" s="812"/>
      <c r="AA30" s="812">
        <v>7</v>
      </c>
      <c r="AB30" s="812"/>
      <c r="AC30" s="812"/>
      <c r="AD30" s="812"/>
      <c r="AE30" s="813"/>
      <c r="AF30" s="814">
        <v>7</v>
      </c>
      <c r="AG30" s="815"/>
      <c r="AH30" s="815"/>
      <c r="AI30" s="815"/>
      <c r="AJ30" s="816"/>
      <c r="AK30" s="862">
        <v>169</v>
      </c>
      <c r="AL30" s="858"/>
      <c r="AM30" s="858"/>
      <c r="AN30" s="858"/>
      <c r="AO30" s="858"/>
      <c r="AP30" s="858" t="s">
        <v>594</v>
      </c>
      <c r="AQ30" s="858"/>
      <c r="AR30" s="858"/>
      <c r="AS30" s="858"/>
      <c r="AT30" s="858"/>
      <c r="AU30" s="858" t="s">
        <v>594</v>
      </c>
      <c r="AV30" s="858"/>
      <c r="AW30" s="858"/>
      <c r="AX30" s="858"/>
      <c r="AY30" s="858"/>
      <c r="AZ30" s="859" t="s">
        <v>594</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15">
      <c r="A31" s="238">
        <v>4</v>
      </c>
      <c r="B31" s="808" t="s">
        <v>407</v>
      </c>
      <c r="C31" s="809"/>
      <c r="D31" s="809"/>
      <c r="E31" s="809"/>
      <c r="F31" s="809"/>
      <c r="G31" s="809"/>
      <c r="H31" s="809"/>
      <c r="I31" s="809"/>
      <c r="J31" s="809"/>
      <c r="K31" s="809"/>
      <c r="L31" s="809"/>
      <c r="M31" s="809"/>
      <c r="N31" s="809"/>
      <c r="O31" s="809"/>
      <c r="P31" s="810"/>
      <c r="Q31" s="811">
        <v>1551</v>
      </c>
      <c r="R31" s="812"/>
      <c r="S31" s="812"/>
      <c r="T31" s="812"/>
      <c r="U31" s="812"/>
      <c r="V31" s="812">
        <v>1315</v>
      </c>
      <c r="W31" s="812"/>
      <c r="X31" s="812"/>
      <c r="Y31" s="812"/>
      <c r="Z31" s="812"/>
      <c r="AA31" s="812">
        <v>236</v>
      </c>
      <c r="AB31" s="812"/>
      <c r="AC31" s="812"/>
      <c r="AD31" s="812"/>
      <c r="AE31" s="813"/>
      <c r="AF31" s="814">
        <v>1793</v>
      </c>
      <c r="AG31" s="815"/>
      <c r="AH31" s="815"/>
      <c r="AI31" s="815"/>
      <c r="AJ31" s="816"/>
      <c r="AK31" s="862">
        <v>35</v>
      </c>
      <c r="AL31" s="858"/>
      <c r="AM31" s="858"/>
      <c r="AN31" s="858"/>
      <c r="AO31" s="858"/>
      <c r="AP31" s="858">
        <v>5067</v>
      </c>
      <c r="AQ31" s="858"/>
      <c r="AR31" s="858"/>
      <c r="AS31" s="858"/>
      <c r="AT31" s="858"/>
      <c r="AU31" s="858" t="s">
        <v>518</v>
      </c>
      <c r="AV31" s="858"/>
      <c r="AW31" s="858"/>
      <c r="AX31" s="858"/>
      <c r="AY31" s="858"/>
      <c r="AZ31" s="859" t="s">
        <v>594</v>
      </c>
      <c r="BA31" s="859"/>
      <c r="BB31" s="859"/>
      <c r="BC31" s="859"/>
      <c r="BD31" s="859"/>
      <c r="BE31" s="860" t="s">
        <v>586</v>
      </c>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15">
      <c r="A32" s="238">
        <v>5</v>
      </c>
      <c r="B32" s="808" t="s">
        <v>408</v>
      </c>
      <c r="C32" s="809"/>
      <c r="D32" s="809"/>
      <c r="E32" s="809"/>
      <c r="F32" s="809"/>
      <c r="G32" s="809"/>
      <c r="H32" s="809"/>
      <c r="I32" s="809"/>
      <c r="J32" s="809"/>
      <c r="K32" s="809"/>
      <c r="L32" s="809"/>
      <c r="M32" s="809"/>
      <c r="N32" s="809"/>
      <c r="O32" s="809"/>
      <c r="P32" s="810"/>
      <c r="Q32" s="811">
        <v>2940</v>
      </c>
      <c r="R32" s="812"/>
      <c r="S32" s="812"/>
      <c r="T32" s="812"/>
      <c r="U32" s="812"/>
      <c r="V32" s="812">
        <v>2928</v>
      </c>
      <c r="W32" s="812"/>
      <c r="X32" s="812"/>
      <c r="Y32" s="812"/>
      <c r="Z32" s="812"/>
      <c r="AA32" s="812">
        <v>11</v>
      </c>
      <c r="AB32" s="812"/>
      <c r="AC32" s="812"/>
      <c r="AD32" s="812"/>
      <c r="AE32" s="813"/>
      <c r="AF32" s="814">
        <v>85</v>
      </c>
      <c r="AG32" s="815"/>
      <c r="AH32" s="815"/>
      <c r="AI32" s="815"/>
      <c r="AJ32" s="816"/>
      <c r="AK32" s="862">
        <v>456</v>
      </c>
      <c r="AL32" s="858"/>
      <c r="AM32" s="858"/>
      <c r="AN32" s="858"/>
      <c r="AO32" s="858"/>
      <c r="AP32" s="858">
        <v>704</v>
      </c>
      <c r="AQ32" s="858"/>
      <c r="AR32" s="858"/>
      <c r="AS32" s="858"/>
      <c r="AT32" s="858"/>
      <c r="AU32" s="858">
        <v>435</v>
      </c>
      <c r="AV32" s="858"/>
      <c r="AW32" s="858"/>
      <c r="AX32" s="858"/>
      <c r="AY32" s="858"/>
      <c r="AZ32" s="859" t="s">
        <v>594</v>
      </c>
      <c r="BA32" s="859"/>
      <c r="BB32" s="859"/>
      <c r="BC32" s="859"/>
      <c r="BD32" s="859"/>
      <c r="BE32" s="860" t="s">
        <v>586</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15">
      <c r="A33" s="238">
        <v>6</v>
      </c>
      <c r="B33" s="808" t="s">
        <v>409</v>
      </c>
      <c r="C33" s="809"/>
      <c r="D33" s="809"/>
      <c r="E33" s="809"/>
      <c r="F33" s="809"/>
      <c r="G33" s="809"/>
      <c r="H33" s="809"/>
      <c r="I33" s="809"/>
      <c r="J33" s="809"/>
      <c r="K33" s="809"/>
      <c r="L33" s="809"/>
      <c r="M33" s="809"/>
      <c r="N33" s="809"/>
      <c r="O33" s="809"/>
      <c r="P33" s="810"/>
      <c r="Q33" s="811">
        <v>4571</v>
      </c>
      <c r="R33" s="812"/>
      <c r="S33" s="812"/>
      <c r="T33" s="812"/>
      <c r="U33" s="812"/>
      <c r="V33" s="812">
        <v>3957</v>
      </c>
      <c r="W33" s="812"/>
      <c r="X33" s="812"/>
      <c r="Y33" s="812"/>
      <c r="Z33" s="812"/>
      <c r="AA33" s="812">
        <v>614</v>
      </c>
      <c r="AB33" s="812"/>
      <c r="AC33" s="812"/>
      <c r="AD33" s="812"/>
      <c r="AE33" s="813"/>
      <c r="AF33" s="814">
        <v>478</v>
      </c>
      <c r="AG33" s="815"/>
      <c r="AH33" s="815"/>
      <c r="AI33" s="815"/>
      <c r="AJ33" s="816"/>
      <c r="AK33" s="862">
        <v>1410</v>
      </c>
      <c r="AL33" s="858"/>
      <c r="AM33" s="858"/>
      <c r="AN33" s="858"/>
      <c r="AO33" s="858"/>
      <c r="AP33" s="858">
        <v>21595</v>
      </c>
      <c r="AQ33" s="858"/>
      <c r="AR33" s="858"/>
      <c r="AS33" s="858"/>
      <c r="AT33" s="858"/>
      <c r="AU33" s="858">
        <v>11163</v>
      </c>
      <c r="AV33" s="858"/>
      <c r="AW33" s="858"/>
      <c r="AX33" s="858"/>
      <c r="AY33" s="858"/>
      <c r="AZ33" s="859" t="s">
        <v>594</v>
      </c>
      <c r="BA33" s="859"/>
      <c r="BB33" s="859"/>
      <c r="BC33" s="859"/>
      <c r="BD33" s="859"/>
      <c r="BE33" s="860" t="s">
        <v>586</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15">
      <c r="A34" s="238">
        <v>7</v>
      </c>
      <c r="B34" s="808" t="s">
        <v>410</v>
      </c>
      <c r="C34" s="809"/>
      <c r="D34" s="809"/>
      <c r="E34" s="809"/>
      <c r="F34" s="809"/>
      <c r="G34" s="809"/>
      <c r="H34" s="809"/>
      <c r="I34" s="809"/>
      <c r="J34" s="809"/>
      <c r="K34" s="809"/>
      <c r="L34" s="809"/>
      <c r="M34" s="809"/>
      <c r="N34" s="809"/>
      <c r="O34" s="809"/>
      <c r="P34" s="810"/>
      <c r="Q34" s="811">
        <v>200</v>
      </c>
      <c r="R34" s="812"/>
      <c r="S34" s="812"/>
      <c r="T34" s="812"/>
      <c r="U34" s="812"/>
      <c r="V34" s="812">
        <v>200</v>
      </c>
      <c r="W34" s="812"/>
      <c r="X34" s="812"/>
      <c r="Y34" s="812"/>
      <c r="Z34" s="812"/>
      <c r="AA34" s="812" t="s">
        <v>518</v>
      </c>
      <c r="AB34" s="812"/>
      <c r="AC34" s="812"/>
      <c r="AD34" s="812"/>
      <c r="AE34" s="813"/>
      <c r="AF34" s="814" t="s">
        <v>518</v>
      </c>
      <c r="AG34" s="815"/>
      <c r="AH34" s="815"/>
      <c r="AI34" s="815"/>
      <c r="AJ34" s="816"/>
      <c r="AK34" s="862">
        <v>80</v>
      </c>
      <c r="AL34" s="858"/>
      <c r="AM34" s="858"/>
      <c r="AN34" s="858"/>
      <c r="AO34" s="858"/>
      <c r="AP34" s="858">
        <v>100</v>
      </c>
      <c r="AQ34" s="858"/>
      <c r="AR34" s="858"/>
      <c r="AS34" s="858"/>
      <c r="AT34" s="858"/>
      <c r="AU34" s="858">
        <v>50</v>
      </c>
      <c r="AV34" s="858"/>
      <c r="AW34" s="858"/>
      <c r="AX34" s="858"/>
      <c r="AY34" s="858"/>
      <c r="AZ34" s="859" t="s">
        <v>594</v>
      </c>
      <c r="BA34" s="859"/>
      <c r="BB34" s="859"/>
      <c r="BC34" s="859"/>
      <c r="BD34" s="859"/>
      <c r="BE34" s="860" t="s">
        <v>587</v>
      </c>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15">
      <c r="A35" s="238">
        <v>8</v>
      </c>
      <c r="B35" s="808" t="s">
        <v>411</v>
      </c>
      <c r="C35" s="809"/>
      <c r="D35" s="809"/>
      <c r="E35" s="809"/>
      <c r="F35" s="809"/>
      <c r="G35" s="809"/>
      <c r="H35" s="809"/>
      <c r="I35" s="809"/>
      <c r="J35" s="809"/>
      <c r="K35" s="809"/>
      <c r="L35" s="809"/>
      <c r="M35" s="809"/>
      <c r="N35" s="809"/>
      <c r="O35" s="809"/>
      <c r="P35" s="810"/>
      <c r="Q35" s="811">
        <v>189</v>
      </c>
      <c r="R35" s="812"/>
      <c r="S35" s="812"/>
      <c r="T35" s="812"/>
      <c r="U35" s="812"/>
      <c r="V35" s="812">
        <v>189</v>
      </c>
      <c r="W35" s="812"/>
      <c r="X35" s="812"/>
      <c r="Y35" s="812"/>
      <c r="Z35" s="812"/>
      <c r="AA35" s="812" t="s">
        <v>518</v>
      </c>
      <c r="AB35" s="812"/>
      <c r="AC35" s="812"/>
      <c r="AD35" s="812"/>
      <c r="AE35" s="813"/>
      <c r="AF35" s="814" t="s">
        <v>518</v>
      </c>
      <c r="AG35" s="815"/>
      <c r="AH35" s="815"/>
      <c r="AI35" s="815"/>
      <c r="AJ35" s="816"/>
      <c r="AK35" s="862">
        <v>103</v>
      </c>
      <c r="AL35" s="858"/>
      <c r="AM35" s="858"/>
      <c r="AN35" s="858"/>
      <c r="AO35" s="858"/>
      <c r="AP35" s="858">
        <v>413</v>
      </c>
      <c r="AQ35" s="858"/>
      <c r="AR35" s="858"/>
      <c r="AS35" s="858"/>
      <c r="AT35" s="858"/>
      <c r="AU35" s="858">
        <v>306</v>
      </c>
      <c r="AV35" s="858"/>
      <c r="AW35" s="858"/>
      <c r="AX35" s="858"/>
      <c r="AY35" s="858"/>
      <c r="AZ35" s="859" t="s">
        <v>594</v>
      </c>
      <c r="BA35" s="859"/>
      <c r="BB35" s="859"/>
      <c r="BC35" s="859"/>
      <c r="BD35" s="859"/>
      <c r="BE35" s="860" t="s">
        <v>587</v>
      </c>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15">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15">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15">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15">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15">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15">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15">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15">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15">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15">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15">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15">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15">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15">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15">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15">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15">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15">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15">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15">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15">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15">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15">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15">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15">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15">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412</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
      <c r="A63" s="236" t="s">
        <v>392</v>
      </c>
      <c r="B63" s="817" t="s">
        <v>413</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2413</v>
      </c>
      <c r="AG63" s="872"/>
      <c r="AH63" s="872"/>
      <c r="AI63" s="872"/>
      <c r="AJ63" s="873"/>
      <c r="AK63" s="874"/>
      <c r="AL63" s="869"/>
      <c r="AM63" s="869"/>
      <c r="AN63" s="869"/>
      <c r="AO63" s="869"/>
      <c r="AP63" s="872">
        <v>27879</v>
      </c>
      <c r="AQ63" s="872"/>
      <c r="AR63" s="872"/>
      <c r="AS63" s="872"/>
      <c r="AT63" s="872"/>
      <c r="AU63" s="872">
        <v>11954</v>
      </c>
      <c r="AV63" s="872"/>
      <c r="AW63" s="872"/>
      <c r="AX63" s="872"/>
      <c r="AY63" s="872"/>
      <c r="AZ63" s="876"/>
      <c r="BA63" s="876"/>
      <c r="BB63" s="876"/>
      <c r="BC63" s="876"/>
      <c r="BD63" s="876"/>
      <c r="BE63" s="877"/>
      <c r="BF63" s="877"/>
      <c r="BG63" s="877"/>
      <c r="BH63" s="877"/>
      <c r="BI63" s="878"/>
      <c r="BJ63" s="879" t="s">
        <v>232</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
      <c r="A65" s="228" t="s">
        <v>414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15">
      <c r="A66" s="755" t="s">
        <v>415</v>
      </c>
      <c r="B66" s="756"/>
      <c r="C66" s="756"/>
      <c r="D66" s="756"/>
      <c r="E66" s="756"/>
      <c r="F66" s="756"/>
      <c r="G66" s="756"/>
      <c r="H66" s="756"/>
      <c r="I66" s="756"/>
      <c r="J66" s="756"/>
      <c r="K66" s="756"/>
      <c r="L66" s="756"/>
      <c r="M66" s="756"/>
      <c r="N66" s="756"/>
      <c r="O66" s="756"/>
      <c r="P66" s="757"/>
      <c r="Q66" s="761" t="s">
        <v>396</v>
      </c>
      <c r="R66" s="762"/>
      <c r="S66" s="762"/>
      <c r="T66" s="762"/>
      <c r="U66" s="763"/>
      <c r="V66" s="761" t="s">
        <v>397</v>
      </c>
      <c r="W66" s="762"/>
      <c r="X66" s="762"/>
      <c r="Y66" s="762"/>
      <c r="Z66" s="763"/>
      <c r="AA66" s="761" t="s">
        <v>416</v>
      </c>
      <c r="AB66" s="762"/>
      <c r="AC66" s="762"/>
      <c r="AD66" s="762"/>
      <c r="AE66" s="763"/>
      <c r="AF66" s="882" t="s">
        <v>399</v>
      </c>
      <c r="AG66" s="843"/>
      <c r="AH66" s="843"/>
      <c r="AI66" s="843"/>
      <c r="AJ66" s="883"/>
      <c r="AK66" s="761" t="s">
        <v>400</v>
      </c>
      <c r="AL66" s="756"/>
      <c r="AM66" s="756"/>
      <c r="AN66" s="756"/>
      <c r="AO66" s="757"/>
      <c r="AP66" s="761" t="s">
        <v>417</v>
      </c>
      <c r="AQ66" s="762"/>
      <c r="AR66" s="762"/>
      <c r="AS66" s="762"/>
      <c r="AT66" s="763"/>
      <c r="AU66" s="761" t="s">
        <v>418</v>
      </c>
      <c r="AV66" s="762"/>
      <c r="AW66" s="762"/>
      <c r="AX66" s="762"/>
      <c r="AY66" s="763"/>
      <c r="AZ66" s="761" t="s">
        <v>377</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15">
      <c r="A68" s="232">
        <v>1</v>
      </c>
      <c r="B68" s="897" t="s">
        <v>588</v>
      </c>
      <c r="C68" s="898"/>
      <c r="D68" s="898"/>
      <c r="E68" s="898"/>
      <c r="F68" s="898"/>
      <c r="G68" s="898"/>
      <c r="H68" s="898"/>
      <c r="I68" s="898"/>
      <c r="J68" s="898"/>
      <c r="K68" s="898"/>
      <c r="L68" s="898"/>
      <c r="M68" s="898"/>
      <c r="N68" s="898"/>
      <c r="O68" s="898"/>
      <c r="P68" s="899"/>
      <c r="Q68" s="900">
        <v>10978</v>
      </c>
      <c r="R68" s="894"/>
      <c r="S68" s="894"/>
      <c r="T68" s="894"/>
      <c r="U68" s="894"/>
      <c r="V68" s="894">
        <v>10532</v>
      </c>
      <c r="W68" s="894"/>
      <c r="X68" s="894"/>
      <c r="Y68" s="894"/>
      <c r="Z68" s="894"/>
      <c r="AA68" s="894">
        <v>446</v>
      </c>
      <c r="AB68" s="894"/>
      <c r="AC68" s="894"/>
      <c r="AD68" s="894"/>
      <c r="AE68" s="894"/>
      <c r="AF68" s="894">
        <v>446</v>
      </c>
      <c r="AG68" s="894"/>
      <c r="AH68" s="894"/>
      <c r="AI68" s="894"/>
      <c r="AJ68" s="894"/>
      <c r="AK68" s="894">
        <v>660</v>
      </c>
      <c r="AL68" s="894"/>
      <c r="AM68" s="894"/>
      <c r="AN68" s="894"/>
      <c r="AO68" s="894"/>
      <c r="AP68" s="894" t="s">
        <v>518</v>
      </c>
      <c r="AQ68" s="894"/>
      <c r="AR68" s="894"/>
      <c r="AS68" s="894"/>
      <c r="AT68" s="894"/>
      <c r="AU68" s="894" t="s">
        <v>518</v>
      </c>
      <c r="AV68" s="894"/>
      <c r="AW68" s="894"/>
      <c r="AX68" s="894"/>
      <c r="AY68" s="894"/>
      <c r="AZ68" s="895"/>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15">
      <c r="A69" s="234">
        <v>2</v>
      </c>
      <c r="B69" s="901" t="s">
        <v>589</v>
      </c>
      <c r="C69" s="902"/>
      <c r="D69" s="902"/>
      <c r="E69" s="902"/>
      <c r="F69" s="902"/>
      <c r="G69" s="902"/>
      <c r="H69" s="902"/>
      <c r="I69" s="902"/>
      <c r="J69" s="902"/>
      <c r="K69" s="902"/>
      <c r="L69" s="902"/>
      <c r="M69" s="902"/>
      <c r="N69" s="902"/>
      <c r="O69" s="902"/>
      <c r="P69" s="903"/>
      <c r="Q69" s="904">
        <v>3420</v>
      </c>
      <c r="R69" s="858"/>
      <c r="S69" s="858"/>
      <c r="T69" s="858"/>
      <c r="U69" s="858"/>
      <c r="V69" s="858">
        <v>3346</v>
      </c>
      <c r="W69" s="858"/>
      <c r="X69" s="858"/>
      <c r="Y69" s="858"/>
      <c r="Z69" s="858"/>
      <c r="AA69" s="858">
        <v>73</v>
      </c>
      <c r="AB69" s="858"/>
      <c r="AC69" s="858"/>
      <c r="AD69" s="858"/>
      <c r="AE69" s="858"/>
      <c r="AF69" s="858">
        <v>73</v>
      </c>
      <c r="AG69" s="858"/>
      <c r="AH69" s="858"/>
      <c r="AI69" s="858"/>
      <c r="AJ69" s="858"/>
      <c r="AK69" s="858">
        <v>191</v>
      </c>
      <c r="AL69" s="858"/>
      <c r="AM69" s="858"/>
      <c r="AN69" s="858"/>
      <c r="AO69" s="858"/>
      <c r="AP69" s="858">
        <v>2347</v>
      </c>
      <c r="AQ69" s="858"/>
      <c r="AR69" s="858"/>
      <c r="AS69" s="858"/>
      <c r="AT69" s="858"/>
      <c r="AU69" s="858">
        <v>861</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15">
      <c r="A70" s="234">
        <v>3</v>
      </c>
      <c r="B70" s="901" t="s">
        <v>590</v>
      </c>
      <c r="C70" s="902"/>
      <c r="D70" s="902"/>
      <c r="E70" s="902"/>
      <c r="F70" s="902"/>
      <c r="G70" s="902"/>
      <c r="H70" s="902"/>
      <c r="I70" s="902"/>
      <c r="J70" s="902"/>
      <c r="K70" s="902"/>
      <c r="L70" s="902"/>
      <c r="M70" s="902"/>
      <c r="N70" s="902"/>
      <c r="O70" s="902"/>
      <c r="P70" s="903"/>
      <c r="Q70" s="904">
        <v>163</v>
      </c>
      <c r="R70" s="858"/>
      <c r="S70" s="858"/>
      <c r="T70" s="858"/>
      <c r="U70" s="858"/>
      <c r="V70" s="858">
        <v>160</v>
      </c>
      <c r="W70" s="858"/>
      <c r="X70" s="858"/>
      <c r="Y70" s="858"/>
      <c r="Z70" s="858"/>
      <c r="AA70" s="858">
        <v>3</v>
      </c>
      <c r="AB70" s="858"/>
      <c r="AC70" s="858"/>
      <c r="AD70" s="858"/>
      <c r="AE70" s="858"/>
      <c r="AF70" s="858">
        <v>3</v>
      </c>
      <c r="AG70" s="858"/>
      <c r="AH70" s="858"/>
      <c r="AI70" s="858"/>
      <c r="AJ70" s="858"/>
      <c r="AK70" s="858" t="s">
        <v>518</v>
      </c>
      <c r="AL70" s="858"/>
      <c r="AM70" s="858"/>
      <c r="AN70" s="858"/>
      <c r="AO70" s="858"/>
      <c r="AP70" s="858" t="s">
        <v>518</v>
      </c>
      <c r="AQ70" s="858"/>
      <c r="AR70" s="858"/>
      <c r="AS70" s="858"/>
      <c r="AT70" s="858"/>
      <c r="AU70" s="858" t="s">
        <v>518</v>
      </c>
      <c r="AV70" s="858"/>
      <c r="AW70" s="858"/>
      <c r="AX70" s="858"/>
      <c r="AY70" s="858"/>
      <c r="AZ70" s="860"/>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15">
      <c r="A71" s="234">
        <v>4</v>
      </c>
      <c r="B71" s="901" t="s">
        <v>591</v>
      </c>
      <c r="C71" s="902"/>
      <c r="D71" s="902"/>
      <c r="E71" s="902"/>
      <c r="F71" s="902"/>
      <c r="G71" s="902"/>
      <c r="H71" s="902"/>
      <c r="I71" s="902"/>
      <c r="J71" s="902"/>
      <c r="K71" s="902"/>
      <c r="L71" s="902"/>
      <c r="M71" s="902"/>
      <c r="N71" s="902"/>
      <c r="O71" s="902"/>
      <c r="P71" s="903"/>
      <c r="Q71" s="904">
        <v>249</v>
      </c>
      <c r="R71" s="858"/>
      <c r="S71" s="858"/>
      <c r="T71" s="858"/>
      <c r="U71" s="858"/>
      <c r="V71" s="858">
        <v>171</v>
      </c>
      <c r="W71" s="858"/>
      <c r="X71" s="858"/>
      <c r="Y71" s="858"/>
      <c r="Z71" s="858"/>
      <c r="AA71" s="858">
        <v>78</v>
      </c>
      <c r="AB71" s="858"/>
      <c r="AC71" s="858"/>
      <c r="AD71" s="858"/>
      <c r="AE71" s="858"/>
      <c r="AF71" s="858">
        <v>78</v>
      </c>
      <c r="AG71" s="858"/>
      <c r="AH71" s="858"/>
      <c r="AI71" s="858"/>
      <c r="AJ71" s="858"/>
      <c r="AK71" s="858">
        <v>35</v>
      </c>
      <c r="AL71" s="858"/>
      <c r="AM71" s="858"/>
      <c r="AN71" s="858"/>
      <c r="AO71" s="858"/>
      <c r="AP71" s="858" t="s">
        <v>518</v>
      </c>
      <c r="AQ71" s="858"/>
      <c r="AR71" s="858"/>
      <c r="AS71" s="858"/>
      <c r="AT71" s="858"/>
      <c r="AU71" s="858" t="s">
        <v>518</v>
      </c>
      <c r="AV71" s="858"/>
      <c r="AW71" s="858"/>
      <c r="AX71" s="858"/>
      <c r="AY71" s="858"/>
      <c r="AZ71" s="860"/>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15">
      <c r="A72" s="234">
        <v>5</v>
      </c>
      <c r="B72" s="901" t="s">
        <v>592</v>
      </c>
      <c r="C72" s="902"/>
      <c r="D72" s="902"/>
      <c r="E72" s="902"/>
      <c r="F72" s="902"/>
      <c r="G72" s="902"/>
      <c r="H72" s="902"/>
      <c r="I72" s="902"/>
      <c r="J72" s="902"/>
      <c r="K72" s="902"/>
      <c r="L72" s="902"/>
      <c r="M72" s="902"/>
      <c r="N72" s="902"/>
      <c r="O72" s="902"/>
      <c r="P72" s="903"/>
      <c r="Q72" s="904">
        <v>273284</v>
      </c>
      <c r="R72" s="858"/>
      <c r="S72" s="858"/>
      <c r="T72" s="858"/>
      <c r="U72" s="858"/>
      <c r="V72" s="858">
        <v>266441</v>
      </c>
      <c r="W72" s="858"/>
      <c r="X72" s="858"/>
      <c r="Y72" s="858"/>
      <c r="Z72" s="858"/>
      <c r="AA72" s="858">
        <v>6843</v>
      </c>
      <c r="AB72" s="858"/>
      <c r="AC72" s="858"/>
      <c r="AD72" s="858"/>
      <c r="AE72" s="858"/>
      <c r="AF72" s="858">
        <v>6843</v>
      </c>
      <c r="AG72" s="858"/>
      <c r="AH72" s="858"/>
      <c r="AI72" s="858"/>
      <c r="AJ72" s="858"/>
      <c r="AK72" s="858">
        <v>11003</v>
      </c>
      <c r="AL72" s="858"/>
      <c r="AM72" s="858"/>
      <c r="AN72" s="858"/>
      <c r="AO72" s="858"/>
      <c r="AP72" s="858" t="s">
        <v>518</v>
      </c>
      <c r="AQ72" s="858"/>
      <c r="AR72" s="858"/>
      <c r="AS72" s="858"/>
      <c r="AT72" s="858"/>
      <c r="AU72" s="858" t="s">
        <v>518</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15">
      <c r="A73" s="234">
        <v>6</v>
      </c>
      <c r="B73" s="901"/>
      <c r="C73" s="902"/>
      <c r="D73" s="902"/>
      <c r="E73" s="902"/>
      <c r="F73" s="902"/>
      <c r="G73" s="902"/>
      <c r="H73" s="902"/>
      <c r="I73" s="902"/>
      <c r="J73" s="902"/>
      <c r="K73" s="902"/>
      <c r="L73" s="902"/>
      <c r="M73" s="902"/>
      <c r="N73" s="902"/>
      <c r="O73" s="902"/>
      <c r="P73" s="903"/>
      <c r="Q73" s="904"/>
      <c r="R73" s="858"/>
      <c r="S73" s="858"/>
      <c r="T73" s="858"/>
      <c r="U73" s="858"/>
      <c r="V73" s="858"/>
      <c r="W73" s="858"/>
      <c r="X73" s="858"/>
      <c r="Y73" s="858"/>
      <c r="Z73" s="858"/>
      <c r="AA73" s="858"/>
      <c r="AB73" s="858"/>
      <c r="AC73" s="858"/>
      <c r="AD73" s="858"/>
      <c r="AE73" s="858"/>
      <c r="AF73" s="858"/>
      <c r="AG73" s="858"/>
      <c r="AH73" s="858"/>
      <c r="AI73" s="858"/>
      <c r="AJ73" s="858"/>
      <c r="AK73" s="858"/>
      <c r="AL73" s="858"/>
      <c r="AM73" s="858"/>
      <c r="AN73" s="858"/>
      <c r="AO73" s="858"/>
      <c r="AP73" s="858"/>
      <c r="AQ73" s="858"/>
      <c r="AR73" s="858"/>
      <c r="AS73" s="858"/>
      <c r="AT73" s="858"/>
      <c r="AU73" s="858"/>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15">
      <c r="A74" s="234">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15">
      <c r="A75" s="234">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15">
      <c r="A76" s="234">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15">
      <c r="A77" s="234">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15">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15">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15">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15">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15">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15">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15">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15">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15">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15">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
      <c r="A88" s="236" t="s">
        <v>392</v>
      </c>
      <c r="B88" s="817" t="s">
        <v>419</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7443</v>
      </c>
      <c r="AG88" s="872"/>
      <c r="AH88" s="872"/>
      <c r="AI88" s="872"/>
      <c r="AJ88" s="872"/>
      <c r="AK88" s="869"/>
      <c r="AL88" s="869"/>
      <c r="AM88" s="869"/>
      <c r="AN88" s="869"/>
      <c r="AO88" s="869"/>
      <c r="AP88" s="872">
        <v>2347</v>
      </c>
      <c r="AQ88" s="872"/>
      <c r="AR88" s="872"/>
      <c r="AS88" s="872"/>
      <c r="AT88" s="872"/>
      <c r="AU88" s="872">
        <v>861</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817" t="s">
        <v>420</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336</v>
      </c>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421</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422</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424</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5" t="s">
        <v>425</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426</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15">
      <c r="A109" s="940" t="s">
        <v>427</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428</v>
      </c>
      <c r="AB109" s="921"/>
      <c r="AC109" s="921"/>
      <c r="AD109" s="921"/>
      <c r="AE109" s="922"/>
      <c r="AF109" s="920" t="s">
        <v>429</v>
      </c>
      <c r="AG109" s="921"/>
      <c r="AH109" s="921"/>
      <c r="AI109" s="921"/>
      <c r="AJ109" s="922"/>
      <c r="AK109" s="920" t="s">
        <v>304</v>
      </c>
      <c r="AL109" s="921"/>
      <c r="AM109" s="921"/>
      <c r="AN109" s="921"/>
      <c r="AO109" s="922"/>
      <c r="AP109" s="920" t="s">
        <v>430</v>
      </c>
      <c r="AQ109" s="921"/>
      <c r="AR109" s="921"/>
      <c r="AS109" s="921"/>
      <c r="AT109" s="923"/>
      <c r="AU109" s="940" t="s">
        <v>427</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428</v>
      </c>
      <c r="BR109" s="921"/>
      <c r="BS109" s="921"/>
      <c r="BT109" s="921"/>
      <c r="BU109" s="922"/>
      <c r="BV109" s="920" t="s">
        <v>429</v>
      </c>
      <c r="BW109" s="921"/>
      <c r="BX109" s="921"/>
      <c r="BY109" s="921"/>
      <c r="BZ109" s="922"/>
      <c r="CA109" s="920" t="s">
        <v>304</v>
      </c>
      <c r="CB109" s="921"/>
      <c r="CC109" s="921"/>
      <c r="CD109" s="921"/>
      <c r="CE109" s="922"/>
      <c r="CF109" s="941" t="s">
        <v>430</v>
      </c>
      <c r="CG109" s="941"/>
      <c r="CH109" s="941"/>
      <c r="CI109" s="941"/>
      <c r="CJ109" s="941"/>
      <c r="CK109" s="920" t="s">
        <v>431</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428</v>
      </c>
      <c r="DH109" s="921"/>
      <c r="DI109" s="921"/>
      <c r="DJ109" s="921"/>
      <c r="DK109" s="922"/>
      <c r="DL109" s="920" t="s">
        <v>429</v>
      </c>
      <c r="DM109" s="921"/>
      <c r="DN109" s="921"/>
      <c r="DO109" s="921"/>
      <c r="DP109" s="922"/>
      <c r="DQ109" s="920" t="s">
        <v>304</v>
      </c>
      <c r="DR109" s="921"/>
      <c r="DS109" s="921"/>
      <c r="DT109" s="921"/>
      <c r="DU109" s="922"/>
      <c r="DV109" s="920" t="s">
        <v>430</v>
      </c>
      <c r="DW109" s="921"/>
      <c r="DX109" s="921"/>
      <c r="DY109" s="921"/>
      <c r="DZ109" s="923"/>
    </row>
    <row r="110" spans="1:131" s="226" customFormat="1" ht="26.25" customHeight="1" x14ac:dyDescent="0.15">
      <c r="A110" s="924" t="s">
        <v>432</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1894654</v>
      </c>
      <c r="AB110" s="928"/>
      <c r="AC110" s="928"/>
      <c r="AD110" s="928"/>
      <c r="AE110" s="929"/>
      <c r="AF110" s="930">
        <v>1805177</v>
      </c>
      <c r="AG110" s="928"/>
      <c r="AH110" s="928"/>
      <c r="AI110" s="928"/>
      <c r="AJ110" s="929"/>
      <c r="AK110" s="930">
        <v>1696234</v>
      </c>
      <c r="AL110" s="928"/>
      <c r="AM110" s="928"/>
      <c r="AN110" s="928"/>
      <c r="AO110" s="929"/>
      <c r="AP110" s="931">
        <v>15.7</v>
      </c>
      <c r="AQ110" s="932"/>
      <c r="AR110" s="932"/>
      <c r="AS110" s="932"/>
      <c r="AT110" s="933"/>
      <c r="AU110" s="934" t="s">
        <v>73</v>
      </c>
      <c r="AV110" s="935"/>
      <c r="AW110" s="935"/>
      <c r="AX110" s="935"/>
      <c r="AY110" s="935"/>
      <c r="AZ110" s="957" t="s">
        <v>433</v>
      </c>
      <c r="BA110" s="925"/>
      <c r="BB110" s="925"/>
      <c r="BC110" s="925"/>
      <c r="BD110" s="925"/>
      <c r="BE110" s="925"/>
      <c r="BF110" s="925"/>
      <c r="BG110" s="925"/>
      <c r="BH110" s="925"/>
      <c r="BI110" s="925"/>
      <c r="BJ110" s="925"/>
      <c r="BK110" s="925"/>
      <c r="BL110" s="925"/>
      <c r="BM110" s="925"/>
      <c r="BN110" s="925"/>
      <c r="BO110" s="925"/>
      <c r="BP110" s="926"/>
      <c r="BQ110" s="958">
        <v>18584196</v>
      </c>
      <c r="BR110" s="959"/>
      <c r="BS110" s="959"/>
      <c r="BT110" s="959"/>
      <c r="BU110" s="959"/>
      <c r="BV110" s="959">
        <v>18394183</v>
      </c>
      <c r="BW110" s="959"/>
      <c r="BX110" s="959"/>
      <c r="BY110" s="959"/>
      <c r="BZ110" s="959"/>
      <c r="CA110" s="959">
        <v>18160729</v>
      </c>
      <c r="CB110" s="959"/>
      <c r="CC110" s="959"/>
      <c r="CD110" s="959"/>
      <c r="CE110" s="959"/>
      <c r="CF110" s="972">
        <v>167.7</v>
      </c>
      <c r="CG110" s="973"/>
      <c r="CH110" s="973"/>
      <c r="CI110" s="973"/>
      <c r="CJ110" s="973"/>
      <c r="CK110" s="974" t="s">
        <v>434</v>
      </c>
      <c r="CL110" s="975"/>
      <c r="CM110" s="957" t="s">
        <v>435</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436</v>
      </c>
      <c r="DH110" s="959"/>
      <c r="DI110" s="959"/>
      <c r="DJ110" s="959"/>
      <c r="DK110" s="959"/>
      <c r="DL110" s="959" t="s">
        <v>436</v>
      </c>
      <c r="DM110" s="959"/>
      <c r="DN110" s="959"/>
      <c r="DO110" s="959"/>
      <c r="DP110" s="959"/>
      <c r="DQ110" s="959" t="s">
        <v>437</v>
      </c>
      <c r="DR110" s="959"/>
      <c r="DS110" s="959"/>
      <c r="DT110" s="959"/>
      <c r="DU110" s="959"/>
      <c r="DV110" s="960" t="s">
        <v>436</v>
      </c>
      <c r="DW110" s="960"/>
      <c r="DX110" s="960"/>
      <c r="DY110" s="960"/>
      <c r="DZ110" s="961"/>
    </row>
    <row r="111" spans="1:131" s="226" customFormat="1" ht="26.25" customHeight="1" x14ac:dyDescent="0.15">
      <c r="A111" s="962" t="s">
        <v>438</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437</v>
      </c>
      <c r="AB111" s="966"/>
      <c r="AC111" s="966"/>
      <c r="AD111" s="966"/>
      <c r="AE111" s="967"/>
      <c r="AF111" s="968" t="s">
        <v>232</v>
      </c>
      <c r="AG111" s="966"/>
      <c r="AH111" s="966"/>
      <c r="AI111" s="966"/>
      <c r="AJ111" s="967"/>
      <c r="AK111" s="968" t="s">
        <v>232</v>
      </c>
      <c r="AL111" s="966"/>
      <c r="AM111" s="966"/>
      <c r="AN111" s="966"/>
      <c r="AO111" s="967"/>
      <c r="AP111" s="969" t="s">
        <v>232</v>
      </c>
      <c r="AQ111" s="970"/>
      <c r="AR111" s="970"/>
      <c r="AS111" s="970"/>
      <c r="AT111" s="971"/>
      <c r="AU111" s="936"/>
      <c r="AV111" s="937"/>
      <c r="AW111" s="937"/>
      <c r="AX111" s="937"/>
      <c r="AY111" s="937"/>
      <c r="AZ111" s="950" t="s">
        <v>439</v>
      </c>
      <c r="BA111" s="951"/>
      <c r="BB111" s="951"/>
      <c r="BC111" s="951"/>
      <c r="BD111" s="951"/>
      <c r="BE111" s="951"/>
      <c r="BF111" s="951"/>
      <c r="BG111" s="951"/>
      <c r="BH111" s="951"/>
      <c r="BI111" s="951"/>
      <c r="BJ111" s="951"/>
      <c r="BK111" s="951"/>
      <c r="BL111" s="951"/>
      <c r="BM111" s="951"/>
      <c r="BN111" s="951"/>
      <c r="BO111" s="951"/>
      <c r="BP111" s="952"/>
      <c r="BQ111" s="953">
        <v>2148</v>
      </c>
      <c r="BR111" s="954"/>
      <c r="BS111" s="954"/>
      <c r="BT111" s="954"/>
      <c r="BU111" s="954"/>
      <c r="BV111" s="954">
        <v>2148</v>
      </c>
      <c r="BW111" s="954"/>
      <c r="BX111" s="954"/>
      <c r="BY111" s="954"/>
      <c r="BZ111" s="954"/>
      <c r="CA111" s="954" t="s">
        <v>232</v>
      </c>
      <c r="CB111" s="954"/>
      <c r="CC111" s="954"/>
      <c r="CD111" s="954"/>
      <c r="CE111" s="954"/>
      <c r="CF111" s="948" t="s">
        <v>232</v>
      </c>
      <c r="CG111" s="949"/>
      <c r="CH111" s="949"/>
      <c r="CI111" s="949"/>
      <c r="CJ111" s="949"/>
      <c r="CK111" s="976"/>
      <c r="CL111" s="977"/>
      <c r="CM111" s="950" t="s">
        <v>440</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232</v>
      </c>
      <c r="DH111" s="954"/>
      <c r="DI111" s="954"/>
      <c r="DJ111" s="954"/>
      <c r="DK111" s="954"/>
      <c r="DL111" s="954" t="s">
        <v>232</v>
      </c>
      <c r="DM111" s="954"/>
      <c r="DN111" s="954"/>
      <c r="DO111" s="954"/>
      <c r="DP111" s="954"/>
      <c r="DQ111" s="954" t="s">
        <v>232</v>
      </c>
      <c r="DR111" s="954"/>
      <c r="DS111" s="954"/>
      <c r="DT111" s="954"/>
      <c r="DU111" s="954"/>
      <c r="DV111" s="955" t="s">
        <v>232</v>
      </c>
      <c r="DW111" s="955"/>
      <c r="DX111" s="955"/>
      <c r="DY111" s="955"/>
      <c r="DZ111" s="956"/>
    </row>
    <row r="112" spans="1:131" s="226" customFormat="1" ht="26.25" customHeight="1" x14ac:dyDescent="0.15">
      <c r="A112" s="980" t="s">
        <v>441</v>
      </c>
      <c r="B112" s="981"/>
      <c r="C112" s="951" t="s">
        <v>442</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436</v>
      </c>
      <c r="AB112" s="987"/>
      <c r="AC112" s="987"/>
      <c r="AD112" s="987"/>
      <c r="AE112" s="988"/>
      <c r="AF112" s="989" t="s">
        <v>436</v>
      </c>
      <c r="AG112" s="987"/>
      <c r="AH112" s="987"/>
      <c r="AI112" s="987"/>
      <c r="AJ112" s="988"/>
      <c r="AK112" s="989" t="s">
        <v>436</v>
      </c>
      <c r="AL112" s="987"/>
      <c r="AM112" s="987"/>
      <c r="AN112" s="987"/>
      <c r="AO112" s="988"/>
      <c r="AP112" s="990" t="s">
        <v>232</v>
      </c>
      <c r="AQ112" s="991"/>
      <c r="AR112" s="991"/>
      <c r="AS112" s="991"/>
      <c r="AT112" s="992"/>
      <c r="AU112" s="936"/>
      <c r="AV112" s="937"/>
      <c r="AW112" s="937"/>
      <c r="AX112" s="937"/>
      <c r="AY112" s="937"/>
      <c r="AZ112" s="950" t="s">
        <v>443</v>
      </c>
      <c r="BA112" s="951"/>
      <c r="BB112" s="951"/>
      <c r="BC112" s="951"/>
      <c r="BD112" s="951"/>
      <c r="BE112" s="951"/>
      <c r="BF112" s="951"/>
      <c r="BG112" s="951"/>
      <c r="BH112" s="951"/>
      <c r="BI112" s="951"/>
      <c r="BJ112" s="951"/>
      <c r="BK112" s="951"/>
      <c r="BL112" s="951"/>
      <c r="BM112" s="951"/>
      <c r="BN112" s="951"/>
      <c r="BO112" s="951"/>
      <c r="BP112" s="952"/>
      <c r="BQ112" s="953">
        <v>14724369</v>
      </c>
      <c r="BR112" s="954"/>
      <c r="BS112" s="954"/>
      <c r="BT112" s="954"/>
      <c r="BU112" s="954"/>
      <c r="BV112" s="954">
        <v>11945738</v>
      </c>
      <c r="BW112" s="954"/>
      <c r="BX112" s="954"/>
      <c r="BY112" s="954"/>
      <c r="BZ112" s="954"/>
      <c r="CA112" s="954">
        <v>12376369</v>
      </c>
      <c r="CB112" s="954"/>
      <c r="CC112" s="954"/>
      <c r="CD112" s="954"/>
      <c r="CE112" s="954"/>
      <c r="CF112" s="948">
        <v>114.3</v>
      </c>
      <c r="CG112" s="949"/>
      <c r="CH112" s="949"/>
      <c r="CI112" s="949"/>
      <c r="CJ112" s="949"/>
      <c r="CK112" s="976"/>
      <c r="CL112" s="977"/>
      <c r="CM112" s="950" t="s">
        <v>444</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436</v>
      </c>
      <c r="DH112" s="954"/>
      <c r="DI112" s="954"/>
      <c r="DJ112" s="954"/>
      <c r="DK112" s="954"/>
      <c r="DL112" s="954" t="s">
        <v>436</v>
      </c>
      <c r="DM112" s="954"/>
      <c r="DN112" s="954"/>
      <c r="DO112" s="954"/>
      <c r="DP112" s="954"/>
      <c r="DQ112" s="954" t="s">
        <v>436</v>
      </c>
      <c r="DR112" s="954"/>
      <c r="DS112" s="954"/>
      <c r="DT112" s="954"/>
      <c r="DU112" s="954"/>
      <c r="DV112" s="955" t="s">
        <v>436</v>
      </c>
      <c r="DW112" s="955"/>
      <c r="DX112" s="955"/>
      <c r="DY112" s="955"/>
      <c r="DZ112" s="956"/>
    </row>
    <row r="113" spans="1:130" s="226" customFormat="1" ht="26.25" customHeight="1" x14ac:dyDescent="0.15">
      <c r="A113" s="982"/>
      <c r="B113" s="983"/>
      <c r="C113" s="951" t="s">
        <v>445</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1382572</v>
      </c>
      <c r="AB113" s="966"/>
      <c r="AC113" s="966"/>
      <c r="AD113" s="966"/>
      <c r="AE113" s="967"/>
      <c r="AF113" s="968">
        <v>1202206</v>
      </c>
      <c r="AG113" s="966"/>
      <c r="AH113" s="966"/>
      <c r="AI113" s="966"/>
      <c r="AJ113" s="967"/>
      <c r="AK113" s="968">
        <v>1220737</v>
      </c>
      <c r="AL113" s="966"/>
      <c r="AM113" s="966"/>
      <c r="AN113" s="966"/>
      <c r="AO113" s="967"/>
      <c r="AP113" s="969">
        <v>11.3</v>
      </c>
      <c r="AQ113" s="970"/>
      <c r="AR113" s="970"/>
      <c r="AS113" s="970"/>
      <c r="AT113" s="971"/>
      <c r="AU113" s="936"/>
      <c r="AV113" s="937"/>
      <c r="AW113" s="937"/>
      <c r="AX113" s="937"/>
      <c r="AY113" s="937"/>
      <c r="AZ113" s="950" t="s">
        <v>446</v>
      </c>
      <c r="BA113" s="951"/>
      <c r="BB113" s="951"/>
      <c r="BC113" s="951"/>
      <c r="BD113" s="951"/>
      <c r="BE113" s="951"/>
      <c r="BF113" s="951"/>
      <c r="BG113" s="951"/>
      <c r="BH113" s="951"/>
      <c r="BI113" s="951"/>
      <c r="BJ113" s="951"/>
      <c r="BK113" s="951"/>
      <c r="BL113" s="951"/>
      <c r="BM113" s="951"/>
      <c r="BN113" s="951"/>
      <c r="BO113" s="951"/>
      <c r="BP113" s="952"/>
      <c r="BQ113" s="953">
        <v>339295</v>
      </c>
      <c r="BR113" s="954"/>
      <c r="BS113" s="954"/>
      <c r="BT113" s="954"/>
      <c r="BU113" s="954"/>
      <c r="BV113" s="954">
        <v>892349</v>
      </c>
      <c r="BW113" s="954"/>
      <c r="BX113" s="954"/>
      <c r="BY113" s="954"/>
      <c r="BZ113" s="954"/>
      <c r="CA113" s="954">
        <v>861497</v>
      </c>
      <c r="CB113" s="954"/>
      <c r="CC113" s="954"/>
      <c r="CD113" s="954"/>
      <c r="CE113" s="954"/>
      <c r="CF113" s="948">
        <v>8</v>
      </c>
      <c r="CG113" s="949"/>
      <c r="CH113" s="949"/>
      <c r="CI113" s="949"/>
      <c r="CJ113" s="949"/>
      <c r="CK113" s="976"/>
      <c r="CL113" s="977"/>
      <c r="CM113" s="950" t="s">
        <v>447</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436</v>
      </c>
      <c r="DH113" s="987"/>
      <c r="DI113" s="987"/>
      <c r="DJ113" s="987"/>
      <c r="DK113" s="988"/>
      <c r="DL113" s="989" t="s">
        <v>436</v>
      </c>
      <c r="DM113" s="987"/>
      <c r="DN113" s="987"/>
      <c r="DO113" s="987"/>
      <c r="DP113" s="988"/>
      <c r="DQ113" s="989" t="s">
        <v>436</v>
      </c>
      <c r="DR113" s="987"/>
      <c r="DS113" s="987"/>
      <c r="DT113" s="987"/>
      <c r="DU113" s="988"/>
      <c r="DV113" s="990" t="s">
        <v>436</v>
      </c>
      <c r="DW113" s="991"/>
      <c r="DX113" s="991"/>
      <c r="DY113" s="991"/>
      <c r="DZ113" s="992"/>
    </row>
    <row r="114" spans="1:130" s="226" customFormat="1" ht="26.25" customHeight="1" x14ac:dyDescent="0.15">
      <c r="A114" s="982"/>
      <c r="B114" s="983"/>
      <c r="C114" s="951" t="s">
        <v>448</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31565</v>
      </c>
      <c r="AB114" s="987"/>
      <c r="AC114" s="987"/>
      <c r="AD114" s="987"/>
      <c r="AE114" s="988"/>
      <c r="AF114" s="989">
        <v>25370</v>
      </c>
      <c r="AG114" s="987"/>
      <c r="AH114" s="987"/>
      <c r="AI114" s="987"/>
      <c r="AJ114" s="988"/>
      <c r="AK114" s="989">
        <v>45484</v>
      </c>
      <c r="AL114" s="987"/>
      <c r="AM114" s="987"/>
      <c r="AN114" s="987"/>
      <c r="AO114" s="988"/>
      <c r="AP114" s="990">
        <v>0.4</v>
      </c>
      <c r="AQ114" s="991"/>
      <c r="AR114" s="991"/>
      <c r="AS114" s="991"/>
      <c r="AT114" s="992"/>
      <c r="AU114" s="936"/>
      <c r="AV114" s="937"/>
      <c r="AW114" s="937"/>
      <c r="AX114" s="937"/>
      <c r="AY114" s="937"/>
      <c r="AZ114" s="950" t="s">
        <v>449</v>
      </c>
      <c r="BA114" s="951"/>
      <c r="BB114" s="951"/>
      <c r="BC114" s="951"/>
      <c r="BD114" s="951"/>
      <c r="BE114" s="951"/>
      <c r="BF114" s="951"/>
      <c r="BG114" s="951"/>
      <c r="BH114" s="951"/>
      <c r="BI114" s="951"/>
      <c r="BJ114" s="951"/>
      <c r="BK114" s="951"/>
      <c r="BL114" s="951"/>
      <c r="BM114" s="951"/>
      <c r="BN114" s="951"/>
      <c r="BO114" s="951"/>
      <c r="BP114" s="952"/>
      <c r="BQ114" s="953">
        <v>3630117</v>
      </c>
      <c r="BR114" s="954"/>
      <c r="BS114" s="954"/>
      <c r="BT114" s="954"/>
      <c r="BU114" s="954"/>
      <c r="BV114" s="954">
        <v>3591131</v>
      </c>
      <c r="BW114" s="954"/>
      <c r="BX114" s="954"/>
      <c r="BY114" s="954"/>
      <c r="BZ114" s="954"/>
      <c r="CA114" s="954">
        <v>3350859</v>
      </c>
      <c r="CB114" s="954"/>
      <c r="CC114" s="954"/>
      <c r="CD114" s="954"/>
      <c r="CE114" s="954"/>
      <c r="CF114" s="948">
        <v>30.9</v>
      </c>
      <c r="CG114" s="949"/>
      <c r="CH114" s="949"/>
      <c r="CI114" s="949"/>
      <c r="CJ114" s="949"/>
      <c r="CK114" s="976"/>
      <c r="CL114" s="977"/>
      <c r="CM114" s="950" t="s">
        <v>450</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436</v>
      </c>
      <c r="DH114" s="987"/>
      <c r="DI114" s="987"/>
      <c r="DJ114" s="987"/>
      <c r="DK114" s="988"/>
      <c r="DL114" s="989" t="s">
        <v>436</v>
      </c>
      <c r="DM114" s="987"/>
      <c r="DN114" s="987"/>
      <c r="DO114" s="987"/>
      <c r="DP114" s="988"/>
      <c r="DQ114" s="989" t="s">
        <v>436</v>
      </c>
      <c r="DR114" s="987"/>
      <c r="DS114" s="987"/>
      <c r="DT114" s="987"/>
      <c r="DU114" s="988"/>
      <c r="DV114" s="990" t="s">
        <v>436</v>
      </c>
      <c r="DW114" s="991"/>
      <c r="DX114" s="991"/>
      <c r="DY114" s="991"/>
      <c r="DZ114" s="992"/>
    </row>
    <row r="115" spans="1:130" s="226" customFormat="1" ht="26.25" customHeight="1" x14ac:dyDescent="0.15">
      <c r="A115" s="982"/>
      <c r="B115" s="983"/>
      <c r="C115" s="951" t="s">
        <v>451</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5970</v>
      </c>
      <c r="AB115" s="966"/>
      <c r="AC115" s="966"/>
      <c r="AD115" s="966"/>
      <c r="AE115" s="967"/>
      <c r="AF115" s="968">
        <v>2148</v>
      </c>
      <c r="AG115" s="966"/>
      <c r="AH115" s="966"/>
      <c r="AI115" s="966"/>
      <c r="AJ115" s="967"/>
      <c r="AK115" s="968" t="s">
        <v>436</v>
      </c>
      <c r="AL115" s="966"/>
      <c r="AM115" s="966"/>
      <c r="AN115" s="966"/>
      <c r="AO115" s="967"/>
      <c r="AP115" s="969" t="s">
        <v>436</v>
      </c>
      <c r="AQ115" s="970"/>
      <c r="AR115" s="970"/>
      <c r="AS115" s="970"/>
      <c r="AT115" s="971"/>
      <c r="AU115" s="936"/>
      <c r="AV115" s="937"/>
      <c r="AW115" s="937"/>
      <c r="AX115" s="937"/>
      <c r="AY115" s="937"/>
      <c r="AZ115" s="950" t="s">
        <v>452</v>
      </c>
      <c r="BA115" s="951"/>
      <c r="BB115" s="951"/>
      <c r="BC115" s="951"/>
      <c r="BD115" s="951"/>
      <c r="BE115" s="951"/>
      <c r="BF115" s="951"/>
      <c r="BG115" s="951"/>
      <c r="BH115" s="951"/>
      <c r="BI115" s="951"/>
      <c r="BJ115" s="951"/>
      <c r="BK115" s="951"/>
      <c r="BL115" s="951"/>
      <c r="BM115" s="951"/>
      <c r="BN115" s="951"/>
      <c r="BO115" s="951"/>
      <c r="BP115" s="952"/>
      <c r="BQ115" s="953">
        <v>189287</v>
      </c>
      <c r="BR115" s="954"/>
      <c r="BS115" s="954"/>
      <c r="BT115" s="954"/>
      <c r="BU115" s="954"/>
      <c r="BV115" s="954">
        <v>69344</v>
      </c>
      <c r="BW115" s="954"/>
      <c r="BX115" s="954"/>
      <c r="BY115" s="954"/>
      <c r="BZ115" s="954"/>
      <c r="CA115" s="954">
        <v>1481</v>
      </c>
      <c r="CB115" s="954"/>
      <c r="CC115" s="954"/>
      <c r="CD115" s="954"/>
      <c r="CE115" s="954"/>
      <c r="CF115" s="948">
        <v>0</v>
      </c>
      <c r="CG115" s="949"/>
      <c r="CH115" s="949"/>
      <c r="CI115" s="949"/>
      <c r="CJ115" s="949"/>
      <c r="CK115" s="976"/>
      <c r="CL115" s="977"/>
      <c r="CM115" s="950" t="s">
        <v>453</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436</v>
      </c>
      <c r="DH115" s="987"/>
      <c r="DI115" s="987"/>
      <c r="DJ115" s="987"/>
      <c r="DK115" s="988"/>
      <c r="DL115" s="989" t="s">
        <v>436</v>
      </c>
      <c r="DM115" s="987"/>
      <c r="DN115" s="987"/>
      <c r="DO115" s="987"/>
      <c r="DP115" s="988"/>
      <c r="DQ115" s="989" t="s">
        <v>232</v>
      </c>
      <c r="DR115" s="987"/>
      <c r="DS115" s="987"/>
      <c r="DT115" s="987"/>
      <c r="DU115" s="988"/>
      <c r="DV115" s="990" t="s">
        <v>436</v>
      </c>
      <c r="DW115" s="991"/>
      <c r="DX115" s="991"/>
      <c r="DY115" s="991"/>
      <c r="DZ115" s="992"/>
    </row>
    <row r="116" spans="1:130" s="226" customFormat="1" ht="26.25" customHeight="1" x14ac:dyDescent="0.15">
      <c r="A116" s="984"/>
      <c r="B116" s="985"/>
      <c r="C116" s="993" t="s">
        <v>454</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436</v>
      </c>
      <c r="AB116" s="987"/>
      <c r="AC116" s="987"/>
      <c r="AD116" s="987"/>
      <c r="AE116" s="988"/>
      <c r="AF116" s="989" t="s">
        <v>436</v>
      </c>
      <c r="AG116" s="987"/>
      <c r="AH116" s="987"/>
      <c r="AI116" s="987"/>
      <c r="AJ116" s="988"/>
      <c r="AK116" s="989" t="s">
        <v>436</v>
      </c>
      <c r="AL116" s="987"/>
      <c r="AM116" s="987"/>
      <c r="AN116" s="987"/>
      <c r="AO116" s="988"/>
      <c r="AP116" s="990" t="s">
        <v>436</v>
      </c>
      <c r="AQ116" s="991"/>
      <c r="AR116" s="991"/>
      <c r="AS116" s="991"/>
      <c r="AT116" s="992"/>
      <c r="AU116" s="936"/>
      <c r="AV116" s="937"/>
      <c r="AW116" s="937"/>
      <c r="AX116" s="937"/>
      <c r="AY116" s="937"/>
      <c r="AZ116" s="995" t="s">
        <v>455</v>
      </c>
      <c r="BA116" s="996"/>
      <c r="BB116" s="996"/>
      <c r="BC116" s="996"/>
      <c r="BD116" s="996"/>
      <c r="BE116" s="996"/>
      <c r="BF116" s="996"/>
      <c r="BG116" s="996"/>
      <c r="BH116" s="996"/>
      <c r="BI116" s="996"/>
      <c r="BJ116" s="996"/>
      <c r="BK116" s="996"/>
      <c r="BL116" s="996"/>
      <c r="BM116" s="996"/>
      <c r="BN116" s="996"/>
      <c r="BO116" s="996"/>
      <c r="BP116" s="997"/>
      <c r="BQ116" s="953" t="s">
        <v>436</v>
      </c>
      <c r="BR116" s="954"/>
      <c r="BS116" s="954"/>
      <c r="BT116" s="954"/>
      <c r="BU116" s="954"/>
      <c r="BV116" s="954" t="s">
        <v>436</v>
      </c>
      <c r="BW116" s="954"/>
      <c r="BX116" s="954"/>
      <c r="BY116" s="954"/>
      <c r="BZ116" s="954"/>
      <c r="CA116" s="954" t="s">
        <v>436</v>
      </c>
      <c r="CB116" s="954"/>
      <c r="CC116" s="954"/>
      <c r="CD116" s="954"/>
      <c r="CE116" s="954"/>
      <c r="CF116" s="948" t="s">
        <v>436</v>
      </c>
      <c r="CG116" s="949"/>
      <c r="CH116" s="949"/>
      <c r="CI116" s="949"/>
      <c r="CJ116" s="949"/>
      <c r="CK116" s="976"/>
      <c r="CL116" s="977"/>
      <c r="CM116" s="950" t="s">
        <v>456</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v>2148</v>
      </c>
      <c r="DH116" s="987"/>
      <c r="DI116" s="987"/>
      <c r="DJ116" s="987"/>
      <c r="DK116" s="988"/>
      <c r="DL116" s="989">
        <v>2148</v>
      </c>
      <c r="DM116" s="987"/>
      <c r="DN116" s="987"/>
      <c r="DO116" s="987"/>
      <c r="DP116" s="988"/>
      <c r="DQ116" s="989" t="s">
        <v>436</v>
      </c>
      <c r="DR116" s="987"/>
      <c r="DS116" s="987"/>
      <c r="DT116" s="987"/>
      <c r="DU116" s="988"/>
      <c r="DV116" s="990" t="s">
        <v>436</v>
      </c>
      <c r="DW116" s="991"/>
      <c r="DX116" s="991"/>
      <c r="DY116" s="991"/>
      <c r="DZ116" s="992"/>
    </row>
    <row r="117" spans="1:130" s="226" customFormat="1" ht="26.25" customHeight="1" x14ac:dyDescent="0.15">
      <c r="A117" s="940" t="s">
        <v>187</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457</v>
      </c>
      <c r="Z117" s="922"/>
      <c r="AA117" s="1006">
        <v>3314761</v>
      </c>
      <c r="AB117" s="1007"/>
      <c r="AC117" s="1007"/>
      <c r="AD117" s="1007"/>
      <c r="AE117" s="1008"/>
      <c r="AF117" s="1009">
        <v>3034901</v>
      </c>
      <c r="AG117" s="1007"/>
      <c r="AH117" s="1007"/>
      <c r="AI117" s="1007"/>
      <c r="AJ117" s="1008"/>
      <c r="AK117" s="1009">
        <v>2962455</v>
      </c>
      <c r="AL117" s="1007"/>
      <c r="AM117" s="1007"/>
      <c r="AN117" s="1007"/>
      <c r="AO117" s="1008"/>
      <c r="AP117" s="1010"/>
      <c r="AQ117" s="1011"/>
      <c r="AR117" s="1011"/>
      <c r="AS117" s="1011"/>
      <c r="AT117" s="1012"/>
      <c r="AU117" s="936"/>
      <c r="AV117" s="937"/>
      <c r="AW117" s="937"/>
      <c r="AX117" s="937"/>
      <c r="AY117" s="937"/>
      <c r="AZ117" s="1002" t="s">
        <v>458</v>
      </c>
      <c r="BA117" s="1003"/>
      <c r="BB117" s="1003"/>
      <c r="BC117" s="1003"/>
      <c r="BD117" s="1003"/>
      <c r="BE117" s="1003"/>
      <c r="BF117" s="1003"/>
      <c r="BG117" s="1003"/>
      <c r="BH117" s="1003"/>
      <c r="BI117" s="1003"/>
      <c r="BJ117" s="1003"/>
      <c r="BK117" s="1003"/>
      <c r="BL117" s="1003"/>
      <c r="BM117" s="1003"/>
      <c r="BN117" s="1003"/>
      <c r="BO117" s="1003"/>
      <c r="BP117" s="1004"/>
      <c r="BQ117" s="953" t="s">
        <v>232</v>
      </c>
      <c r="BR117" s="954"/>
      <c r="BS117" s="954"/>
      <c r="BT117" s="954"/>
      <c r="BU117" s="954"/>
      <c r="BV117" s="954" t="s">
        <v>459</v>
      </c>
      <c r="BW117" s="954"/>
      <c r="BX117" s="954"/>
      <c r="BY117" s="954"/>
      <c r="BZ117" s="954"/>
      <c r="CA117" s="954" t="s">
        <v>459</v>
      </c>
      <c r="CB117" s="954"/>
      <c r="CC117" s="954"/>
      <c r="CD117" s="954"/>
      <c r="CE117" s="954"/>
      <c r="CF117" s="948" t="s">
        <v>460</v>
      </c>
      <c r="CG117" s="949"/>
      <c r="CH117" s="949"/>
      <c r="CI117" s="949"/>
      <c r="CJ117" s="949"/>
      <c r="CK117" s="976"/>
      <c r="CL117" s="977"/>
      <c r="CM117" s="950" t="s">
        <v>461</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460</v>
      </c>
      <c r="DH117" s="987"/>
      <c r="DI117" s="987"/>
      <c r="DJ117" s="987"/>
      <c r="DK117" s="988"/>
      <c r="DL117" s="989" t="s">
        <v>460</v>
      </c>
      <c r="DM117" s="987"/>
      <c r="DN117" s="987"/>
      <c r="DO117" s="987"/>
      <c r="DP117" s="988"/>
      <c r="DQ117" s="989" t="s">
        <v>459</v>
      </c>
      <c r="DR117" s="987"/>
      <c r="DS117" s="987"/>
      <c r="DT117" s="987"/>
      <c r="DU117" s="988"/>
      <c r="DV117" s="990" t="s">
        <v>460</v>
      </c>
      <c r="DW117" s="991"/>
      <c r="DX117" s="991"/>
      <c r="DY117" s="991"/>
      <c r="DZ117" s="992"/>
    </row>
    <row r="118" spans="1:130" s="226" customFormat="1" ht="26.25" customHeight="1" x14ac:dyDescent="0.15">
      <c r="A118" s="940" t="s">
        <v>431</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428</v>
      </c>
      <c r="AB118" s="921"/>
      <c r="AC118" s="921"/>
      <c r="AD118" s="921"/>
      <c r="AE118" s="922"/>
      <c r="AF118" s="920" t="s">
        <v>429</v>
      </c>
      <c r="AG118" s="921"/>
      <c r="AH118" s="921"/>
      <c r="AI118" s="921"/>
      <c r="AJ118" s="922"/>
      <c r="AK118" s="920" t="s">
        <v>304</v>
      </c>
      <c r="AL118" s="921"/>
      <c r="AM118" s="921"/>
      <c r="AN118" s="921"/>
      <c r="AO118" s="922"/>
      <c r="AP118" s="998" t="s">
        <v>430</v>
      </c>
      <c r="AQ118" s="999"/>
      <c r="AR118" s="999"/>
      <c r="AS118" s="999"/>
      <c r="AT118" s="1000"/>
      <c r="AU118" s="936"/>
      <c r="AV118" s="937"/>
      <c r="AW118" s="937"/>
      <c r="AX118" s="937"/>
      <c r="AY118" s="937"/>
      <c r="AZ118" s="1001" t="s">
        <v>462</v>
      </c>
      <c r="BA118" s="993"/>
      <c r="BB118" s="993"/>
      <c r="BC118" s="993"/>
      <c r="BD118" s="993"/>
      <c r="BE118" s="993"/>
      <c r="BF118" s="993"/>
      <c r="BG118" s="993"/>
      <c r="BH118" s="993"/>
      <c r="BI118" s="993"/>
      <c r="BJ118" s="993"/>
      <c r="BK118" s="993"/>
      <c r="BL118" s="993"/>
      <c r="BM118" s="993"/>
      <c r="BN118" s="993"/>
      <c r="BO118" s="993"/>
      <c r="BP118" s="994"/>
      <c r="BQ118" s="1027" t="s">
        <v>459</v>
      </c>
      <c r="BR118" s="1028"/>
      <c r="BS118" s="1028"/>
      <c r="BT118" s="1028"/>
      <c r="BU118" s="1028"/>
      <c r="BV118" s="1028" t="s">
        <v>460</v>
      </c>
      <c r="BW118" s="1028"/>
      <c r="BX118" s="1028"/>
      <c r="BY118" s="1028"/>
      <c r="BZ118" s="1028"/>
      <c r="CA118" s="1028" t="s">
        <v>460</v>
      </c>
      <c r="CB118" s="1028"/>
      <c r="CC118" s="1028"/>
      <c r="CD118" s="1028"/>
      <c r="CE118" s="1028"/>
      <c r="CF118" s="948" t="s">
        <v>460</v>
      </c>
      <c r="CG118" s="949"/>
      <c r="CH118" s="949"/>
      <c r="CI118" s="949"/>
      <c r="CJ118" s="949"/>
      <c r="CK118" s="976"/>
      <c r="CL118" s="977"/>
      <c r="CM118" s="950" t="s">
        <v>463</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464</v>
      </c>
      <c r="DH118" s="987"/>
      <c r="DI118" s="987"/>
      <c r="DJ118" s="987"/>
      <c r="DK118" s="988"/>
      <c r="DL118" s="989" t="s">
        <v>464</v>
      </c>
      <c r="DM118" s="987"/>
      <c r="DN118" s="987"/>
      <c r="DO118" s="987"/>
      <c r="DP118" s="988"/>
      <c r="DQ118" s="989" t="s">
        <v>460</v>
      </c>
      <c r="DR118" s="987"/>
      <c r="DS118" s="987"/>
      <c r="DT118" s="987"/>
      <c r="DU118" s="988"/>
      <c r="DV118" s="990" t="s">
        <v>232</v>
      </c>
      <c r="DW118" s="991"/>
      <c r="DX118" s="991"/>
      <c r="DY118" s="991"/>
      <c r="DZ118" s="992"/>
    </row>
    <row r="119" spans="1:130" s="226" customFormat="1" ht="26.25" customHeight="1" x14ac:dyDescent="0.15">
      <c r="A119" s="1084" t="s">
        <v>434</v>
      </c>
      <c r="B119" s="975"/>
      <c r="C119" s="957" t="s">
        <v>435</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460</v>
      </c>
      <c r="AB119" s="928"/>
      <c r="AC119" s="928"/>
      <c r="AD119" s="928"/>
      <c r="AE119" s="929"/>
      <c r="AF119" s="930" t="s">
        <v>459</v>
      </c>
      <c r="AG119" s="928"/>
      <c r="AH119" s="928"/>
      <c r="AI119" s="928"/>
      <c r="AJ119" s="929"/>
      <c r="AK119" s="930" t="s">
        <v>232</v>
      </c>
      <c r="AL119" s="928"/>
      <c r="AM119" s="928"/>
      <c r="AN119" s="928"/>
      <c r="AO119" s="929"/>
      <c r="AP119" s="931" t="s">
        <v>232</v>
      </c>
      <c r="AQ119" s="932"/>
      <c r="AR119" s="932"/>
      <c r="AS119" s="932"/>
      <c r="AT119" s="933"/>
      <c r="AU119" s="938"/>
      <c r="AV119" s="939"/>
      <c r="AW119" s="939"/>
      <c r="AX119" s="939"/>
      <c r="AY119" s="939"/>
      <c r="AZ119" s="247" t="s">
        <v>187</v>
      </c>
      <c r="BA119" s="247"/>
      <c r="BB119" s="247"/>
      <c r="BC119" s="247"/>
      <c r="BD119" s="247"/>
      <c r="BE119" s="247"/>
      <c r="BF119" s="247"/>
      <c r="BG119" s="247"/>
      <c r="BH119" s="247"/>
      <c r="BI119" s="247"/>
      <c r="BJ119" s="247"/>
      <c r="BK119" s="247"/>
      <c r="BL119" s="247"/>
      <c r="BM119" s="247"/>
      <c r="BN119" s="247"/>
      <c r="BO119" s="1005" t="s">
        <v>465</v>
      </c>
      <c r="BP119" s="1033"/>
      <c r="BQ119" s="1027">
        <v>37469412</v>
      </c>
      <c r="BR119" s="1028"/>
      <c r="BS119" s="1028"/>
      <c r="BT119" s="1028"/>
      <c r="BU119" s="1028"/>
      <c r="BV119" s="1028">
        <v>34894893</v>
      </c>
      <c r="BW119" s="1028"/>
      <c r="BX119" s="1028"/>
      <c r="BY119" s="1028"/>
      <c r="BZ119" s="1028"/>
      <c r="CA119" s="1028">
        <v>34750935</v>
      </c>
      <c r="CB119" s="1028"/>
      <c r="CC119" s="1028"/>
      <c r="CD119" s="1028"/>
      <c r="CE119" s="1028"/>
      <c r="CF119" s="1029"/>
      <c r="CG119" s="1030"/>
      <c r="CH119" s="1030"/>
      <c r="CI119" s="1030"/>
      <c r="CJ119" s="1031"/>
      <c r="CK119" s="978"/>
      <c r="CL119" s="979"/>
      <c r="CM119" s="1001" t="s">
        <v>466</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459</v>
      </c>
      <c r="DH119" s="1014"/>
      <c r="DI119" s="1014"/>
      <c r="DJ119" s="1014"/>
      <c r="DK119" s="1015"/>
      <c r="DL119" s="1013" t="s">
        <v>460</v>
      </c>
      <c r="DM119" s="1014"/>
      <c r="DN119" s="1014"/>
      <c r="DO119" s="1014"/>
      <c r="DP119" s="1015"/>
      <c r="DQ119" s="1013" t="s">
        <v>459</v>
      </c>
      <c r="DR119" s="1014"/>
      <c r="DS119" s="1014"/>
      <c r="DT119" s="1014"/>
      <c r="DU119" s="1015"/>
      <c r="DV119" s="1016" t="s">
        <v>459</v>
      </c>
      <c r="DW119" s="1017"/>
      <c r="DX119" s="1017"/>
      <c r="DY119" s="1017"/>
      <c r="DZ119" s="1018"/>
    </row>
    <row r="120" spans="1:130" s="226" customFormat="1" ht="26.25" customHeight="1" x14ac:dyDescent="0.15">
      <c r="A120" s="1085"/>
      <c r="B120" s="977"/>
      <c r="C120" s="950" t="s">
        <v>440</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459</v>
      </c>
      <c r="AB120" s="987"/>
      <c r="AC120" s="987"/>
      <c r="AD120" s="987"/>
      <c r="AE120" s="988"/>
      <c r="AF120" s="989" t="s">
        <v>460</v>
      </c>
      <c r="AG120" s="987"/>
      <c r="AH120" s="987"/>
      <c r="AI120" s="987"/>
      <c r="AJ120" s="988"/>
      <c r="AK120" s="989" t="s">
        <v>459</v>
      </c>
      <c r="AL120" s="987"/>
      <c r="AM120" s="987"/>
      <c r="AN120" s="987"/>
      <c r="AO120" s="988"/>
      <c r="AP120" s="990" t="s">
        <v>460</v>
      </c>
      <c r="AQ120" s="991"/>
      <c r="AR120" s="991"/>
      <c r="AS120" s="991"/>
      <c r="AT120" s="992"/>
      <c r="AU120" s="1019" t="s">
        <v>467</v>
      </c>
      <c r="AV120" s="1020"/>
      <c r="AW120" s="1020"/>
      <c r="AX120" s="1020"/>
      <c r="AY120" s="1021"/>
      <c r="AZ120" s="957" t="s">
        <v>468</v>
      </c>
      <c r="BA120" s="925"/>
      <c r="BB120" s="925"/>
      <c r="BC120" s="925"/>
      <c r="BD120" s="925"/>
      <c r="BE120" s="925"/>
      <c r="BF120" s="925"/>
      <c r="BG120" s="925"/>
      <c r="BH120" s="925"/>
      <c r="BI120" s="925"/>
      <c r="BJ120" s="925"/>
      <c r="BK120" s="925"/>
      <c r="BL120" s="925"/>
      <c r="BM120" s="925"/>
      <c r="BN120" s="925"/>
      <c r="BO120" s="925"/>
      <c r="BP120" s="926"/>
      <c r="BQ120" s="958">
        <v>7095795</v>
      </c>
      <c r="BR120" s="959"/>
      <c r="BS120" s="959"/>
      <c r="BT120" s="959"/>
      <c r="BU120" s="959"/>
      <c r="BV120" s="959">
        <v>9417027</v>
      </c>
      <c r="BW120" s="959"/>
      <c r="BX120" s="959"/>
      <c r="BY120" s="959"/>
      <c r="BZ120" s="959"/>
      <c r="CA120" s="959">
        <v>10374454</v>
      </c>
      <c r="CB120" s="959"/>
      <c r="CC120" s="959"/>
      <c r="CD120" s="959"/>
      <c r="CE120" s="959"/>
      <c r="CF120" s="972">
        <v>95.8</v>
      </c>
      <c r="CG120" s="973"/>
      <c r="CH120" s="973"/>
      <c r="CI120" s="973"/>
      <c r="CJ120" s="973"/>
      <c r="CK120" s="1034" t="s">
        <v>469</v>
      </c>
      <c r="CL120" s="1035"/>
      <c r="CM120" s="1035"/>
      <c r="CN120" s="1035"/>
      <c r="CO120" s="1036"/>
      <c r="CP120" s="1042" t="s">
        <v>470</v>
      </c>
      <c r="CQ120" s="1043"/>
      <c r="CR120" s="1043"/>
      <c r="CS120" s="1043"/>
      <c r="CT120" s="1043"/>
      <c r="CU120" s="1043"/>
      <c r="CV120" s="1043"/>
      <c r="CW120" s="1043"/>
      <c r="CX120" s="1043"/>
      <c r="CY120" s="1043"/>
      <c r="CZ120" s="1043"/>
      <c r="DA120" s="1043"/>
      <c r="DB120" s="1043"/>
      <c r="DC120" s="1043"/>
      <c r="DD120" s="1043"/>
      <c r="DE120" s="1043"/>
      <c r="DF120" s="1044"/>
      <c r="DG120" s="958" t="s">
        <v>459</v>
      </c>
      <c r="DH120" s="959"/>
      <c r="DI120" s="959"/>
      <c r="DJ120" s="959"/>
      <c r="DK120" s="959"/>
      <c r="DL120" s="959">
        <v>11264164</v>
      </c>
      <c r="DM120" s="959"/>
      <c r="DN120" s="959"/>
      <c r="DO120" s="959"/>
      <c r="DP120" s="959"/>
      <c r="DQ120" s="959">
        <v>11596429</v>
      </c>
      <c r="DR120" s="959"/>
      <c r="DS120" s="959"/>
      <c r="DT120" s="959"/>
      <c r="DU120" s="959"/>
      <c r="DV120" s="960">
        <v>107.1</v>
      </c>
      <c r="DW120" s="960"/>
      <c r="DX120" s="960"/>
      <c r="DY120" s="960"/>
      <c r="DZ120" s="961"/>
    </row>
    <row r="121" spans="1:130" s="226" customFormat="1" ht="26.25" customHeight="1" x14ac:dyDescent="0.15">
      <c r="A121" s="1085"/>
      <c r="B121" s="977"/>
      <c r="C121" s="1002" t="s">
        <v>471</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459</v>
      </c>
      <c r="AB121" s="987"/>
      <c r="AC121" s="987"/>
      <c r="AD121" s="987"/>
      <c r="AE121" s="988"/>
      <c r="AF121" s="989" t="s">
        <v>460</v>
      </c>
      <c r="AG121" s="987"/>
      <c r="AH121" s="987"/>
      <c r="AI121" s="987"/>
      <c r="AJ121" s="988"/>
      <c r="AK121" s="989" t="s">
        <v>232</v>
      </c>
      <c r="AL121" s="987"/>
      <c r="AM121" s="987"/>
      <c r="AN121" s="987"/>
      <c r="AO121" s="988"/>
      <c r="AP121" s="990" t="s">
        <v>460</v>
      </c>
      <c r="AQ121" s="991"/>
      <c r="AR121" s="991"/>
      <c r="AS121" s="991"/>
      <c r="AT121" s="992"/>
      <c r="AU121" s="1022"/>
      <c r="AV121" s="1023"/>
      <c r="AW121" s="1023"/>
      <c r="AX121" s="1023"/>
      <c r="AY121" s="1024"/>
      <c r="AZ121" s="950" t="s">
        <v>472</v>
      </c>
      <c r="BA121" s="951"/>
      <c r="BB121" s="951"/>
      <c r="BC121" s="951"/>
      <c r="BD121" s="951"/>
      <c r="BE121" s="951"/>
      <c r="BF121" s="951"/>
      <c r="BG121" s="951"/>
      <c r="BH121" s="951"/>
      <c r="BI121" s="951"/>
      <c r="BJ121" s="951"/>
      <c r="BK121" s="951"/>
      <c r="BL121" s="951"/>
      <c r="BM121" s="951"/>
      <c r="BN121" s="951"/>
      <c r="BO121" s="951"/>
      <c r="BP121" s="952"/>
      <c r="BQ121" s="953">
        <v>6581563</v>
      </c>
      <c r="BR121" s="954"/>
      <c r="BS121" s="954"/>
      <c r="BT121" s="954"/>
      <c r="BU121" s="954"/>
      <c r="BV121" s="954">
        <v>5761831</v>
      </c>
      <c r="BW121" s="954"/>
      <c r="BX121" s="954"/>
      <c r="BY121" s="954"/>
      <c r="BZ121" s="954"/>
      <c r="CA121" s="954">
        <v>5395649</v>
      </c>
      <c r="CB121" s="954"/>
      <c r="CC121" s="954"/>
      <c r="CD121" s="954"/>
      <c r="CE121" s="954"/>
      <c r="CF121" s="948">
        <v>49.8</v>
      </c>
      <c r="CG121" s="949"/>
      <c r="CH121" s="949"/>
      <c r="CI121" s="949"/>
      <c r="CJ121" s="949"/>
      <c r="CK121" s="1037"/>
      <c r="CL121" s="1038"/>
      <c r="CM121" s="1038"/>
      <c r="CN121" s="1038"/>
      <c r="CO121" s="1039"/>
      <c r="CP121" s="1047" t="s">
        <v>473</v>
      </c>
      <c r="CQ121" s="1048"/>
      <c r="CR121" s="1048"/>
      <c r="CS121" s="1048"/>
      <c r="CT121" s="1048"/>
      <c r="CU121" s="1048"/>
      <c r="CV121" s="1048"/>
      <c r="CW121" s="1048"/>
      <c r="CX121" s="1048"/>
      <c r="CY121" s="1048"/>
      <c r="CZ121" s="1048"/>
      <c r="DA121" s="1048"/>
      <c r="DB121" s="1048"/>
      <c r="DC121" s="1048"/>
      <c r="DD121" s="1048"/>
      <c r="DE121" s="1048"/>
      <c r="DF121" s="1049"/>
      <c r="DG121" s="953">
        <v>258152</v>
      </c>
      <c r="DH121" s="954"/>
      <c r="DI121" s="954"/>
      <c r="DJ121" s="954"/>
      <c r="DK121" s="954"/>
      <c r="DL121" s="954">
        <v>302926</v>
      </c>
      <c r="DM121" s="954"/>
      <c r="DN121" s="954"/>
      <c r="DO121" s="954"/>
      <c r="DP121" s="954"/>
      <c r="DQ121" s="954">
        <v>423842</v>
      </c>
      <c r="DR121" s="954"/>
      <c r="DS121" s="954"/>
      <c r="DT121" s="954"/>
      <c r="DU121" s="954"/>
      <c r="DV121" s="955">
        <v>3.9</v>
      </c>
      <c r="DW121" s="955"/>
      <c r="DX121" s="955"/>
      <c r="DY121" s="955"/>
      <c r="DZ121" s="956"/>
    </row>
    <row r="122" spans="1:130" s="226" customFormat="1" ht="26.25" customHeight="1" x14ac:dyDescent="0.15">
      <c r="A122" s="1085"/>
      <c r="B122" s="977"/>
      <c r="C122" s="950" t="s">
        <v>450</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464</v>
      </c>
      <c r="AB122" s="987"/>
      <c r="AC122" s="987"/>
      <c r="AD122" s="987"/>
      <c r="AE122" s="988"/>
      <c r="AF122" s="989" t="s">
        <v>460</v>
      </c>
      <c r="AG122" s="987"/>
      <c r="AH122" s="987"/>
      <c r="AI122" s="987"/>
      <c r="AJ122" s="988"/>
      <c r="AK122" s="989" t="s">
        <v>464</v>
      </c>
      <c r="AL122" s="987"/>
      <c r="AM122" s="987"/>
      <c r="AN122" s="987"/>
      <c r="AO122" s="988"/>
      <c r="AP122" s="990" t="s">
        <v>459</v>
      </c>
      <c r="AQ122" s="991"/>
      <c r="AR122" s="991"/>
      <c r="AS122" s="991"/>
      <c r="AT122" s="992"/>
      <c r="AU122" s="1022"/>
      <c r="AV122" s="1023"/>
      <c r="AW122" s="1023"/>
      <c r="AX122" s="1023"/>
      <c r="AY122" s="1024"/>
      <c r="AZ122" s="1001" t="s">
        <v>474</v>
      </c>
      <c r="BA122" s="993"/>
      <c r="BB122" s="993"/>
      <c r="BC122" s="993"/>
      <c r="BD122" s="993"/>
      <c r="BE122" s="993"/>
      <c r="BF122" s="993"/>
      <c r="BG122" s="993"/>
      <c r="BH122" s="993"/>
      <c r="BI122" s="993"/>
      <c r="BJ122" s="993"/>
      <c r="BK122" s="993"/>
      <c r="BL122" s="993"/>
      <c r="BM122" s="993"/>
      <c r="BN122" s="993"/>
      <c r="BO122" s="993"/>
      <c r="BP122" s="994"/>
      <c r="BQ122" s="1027">
        <v>24124702</v>
      </c>
      <c r="BR122" s="1028"/>
      <c r="BS122" s="1028"/>
      <c r="BT122" s="1028"/>
      <c r="BU122" s="1028"/>
      <c r="BV122" s="1028">
        <v>23547307</v>
      </c>
      <c r="BW122" s="1028"/>
      <c r="BX122" s="1028"/>
      <c r="BY122" s="1028"/>
      <c r="BZ122" s="1028"/>
      <c r="CA122" s="1028">
        <v>22808561</v>
      </c>
      <c r="CB122" s="1028"/>
      <c r="CC122" s="1028"/>
      <c r="CD122" s="1028"/>
      <c r="CE122" s="1028"/>
      <c r="CF122" s="1045">
        <v>210.6</v>
      </c>
      <c r="CG122" s="1046"/>
      <c r="CH122" s="1046"/>
      <c r="CI122" s="1046"/>
      <c r="CJ122" s="1046"/>
      <c r="CK122" s="1037"/>
      <c r="CL122" s="1038"/>
      <c r="CM122" s="1038"/>
      <c r="CN122" s="1038"/>
      <c r="CO122" s="1039"/>
      <c r="CP122" s="1047" t="s">
        <v>475</v>
      </c>
      <c r="CQ122" s="1048"/>
      <c r="CR122" s="1048"/>
      <c r="CS122" s="1048"/>
      <c r="CT122" s="1048"/>
      <c r="CU122" s="1048"/>
      <c r="CV122" s="1048"/>
      <c r="CW122" s="1048"/>
      <c r="CX122" s="1048"/>
      <c r="CY122" s="1048"/>
      <c r="CZ122" s="1048"/>
      <c r="DA122" s="1048"/>
      <c r="DB122" s="1048"/>
      <c r="DC122" s="1048"/>
      <c r="DD122" s="1048"/>
      <c r="DE122" s="1048"/>
      <c r="DF122" s="1049"/>
      <c r="DG122" s="953">
        <v>329632</v>
      </c>
      <c r="DH122" s="954"/>
      <c r="DI122" s="954"/>
      <c r="DJ122" s="954"/>
      <c r="DK122" s="954"/>
      <c r="DL122" s="954">
        <v>319820</v>
      </c>
      <c r="DM122" s="954"/>
      <c r="DN122" s="954"/>
      <c r="DO122" s="954"/>
      <c r="DP122" s="954"/>
      <c r="DQ122" s="954">
        <v>305955</v>
      </c>
      <c r="DR122" s="954"/>
      <c r="DS122" s="954"/>
      <c r="DT122" s="954"/>
      <c r="DU122" s="954"/>
      <c r="DV122" s="955">
        <v>2.8</v>
      </c>
      <c r="DW122" s="955"/>
      <c r="DX122" s="955"/>
      <c r="DY122" s="955"/>
      <c r="DZ122" s="956"/>
    </row>
    <row r="123" spans="1:130" s="226" customFormat="1" ht="26.25" customHeight="1" x14ac:dyDescent="0.15">
      <c r="A123" s="1085"/>
      <c r="B123" s="977"/>
      <c r="C123" s="950" t="s">
        <v>456</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464</v>
      </c>
      <c r="AB123" s="987"/>
      <c r="AC123" s="987"/>
      <c r="AD123" s="987"/>
      <c r="AE123" s="988"/>
      <c r="AF123" s="989" t="s">
        <v>460</v>
      </c>
      <c r="AG123" s="987"/>
      <c r="AH123" s="987"/>
      <c r="AI123" s="987"/>
      <c r="AJ123" s="988"/>
      <c r="AK123" s="989" t="s">
        <v>460</v>
      </c>
      <c r="AL123" s="987"/>
      <c r="AM123" s="987"/>
      <c r="AN123" s="987"/>
      <c r="AO123" s="988"/>
      <c r="AP123" s="990" t="s">
        <v>464</v>
      </c>
      <c r="AQ123" s="991"/>
      <c r="AR123" s="991"/>
      <c r="AS123" s="991"/>
      <c r="AT123" s="992"/>
      <c r="AU123" s="1025"/>
      <c r="AV123" s="1026"/>
      <c r="AW123" s="1026"/>
      <c r="AX123" s="1026"/>
      <c r="AY123" s="1026"/>
      <c r="AZ123" s="247" t="s">
        <v>187</v>
      </c>
      <c r="BA123" s="247"/>
      <c r="BB123" s="247"/>
      <c r="BC123" s="247"/>
      <c r="BD123" s="247"/>
      <c r="BE123" s="247"/>
      <c r="BF123" s="247"/>
      <c r="BG123" s="247"/>
      <c r="BH123" s="247"/>
      <c r="BI123" s="247"/>
      <c r="BJ123" s="247"/>
      <c r="BK123" s="247"/>
      <c r="BL123" s="247"/>
      <c r="BM123" s="247"/>
      <c r="BN123" s="247"/>
      <c r="BO123" s="1005" t="s">
        <v>476</v>
      </c>
      <c r="BP123" s="1033"/>
      <c r="BQ123" s="1091">
        <v>37802060</v>
      </c>
      <c r="BR123" s="1092"/>
      <c r="BS123" s="1092"/>
      <c r="BT123" s="1092"/>
      <c r="BU123" s="1092"/>
      <c r="BV123" s="1092">
        <v>38726165</v>
      </c>
      <c r="BW123" s="1092"/>
      <c r="BX123" s="1092"/>
      <c r="BY123" s="1092"/>
      <c r="BZ123" s="1092"/>
      <c r="CA123" s="1092">
        <v>38578664</v>
      </c>
      <c r="CB123" s="1092"/>
      <c r="CC123" s="1092"/>
      <c r="CD123" s="1092"/>
      <c r="CE123" s="1092"/>
      <c r="CF123" s="1029"/>
      <c r="CG123" s="1030"/>
      <c r="CH123" s="1030"/>
      <c r="CI123" s="1030"/>
      <c r="CJ123" s="1031"/>
      <c r="CK123" s="1037"/>
      <c r="CL123" s="1038"/>
      <c r="CM123" s="1038"/>
      <c r="CN123" s="1038"/>
      <c r="CO123" s="1039"/>
      <c r="CP123" s="1047" t="s">
        <v>477</v>
      </c>
      <c r="CQ123" s="1048"/>
      <c r="CR123" s="1048"/>
      <c r="CS123" s="1048"/>
      <c r="CT123" s="1048"/>
      <c r="CU123" s="1048"/>
      <c r="CV123" s="1048"/>
      <c r="CW123" s="1048"/>
      <c r="CX123" s="1048"/>
      <c r="CY123" s="1048"/>
      <c r="CZ123" s="1048"/>
      <c r="DA123" s="1048"/>
      <c r="DB123" s="1048"/>
      <c r="DC123" s="1048"/>
      <c r="DD123" s="1048"/>
      <c r="DE123" s="1048"/>
      <c r="DF123" s="1049"/>
      <c r="DG123" s="986">
        <v>66800</v>
      </c>
      <c r="DH123" s="987"/>
      <c r="DI123" s="987"/>
      <c r="DJ123" s="987"/>
      <c r="DK123" s="988"/>
      <c r="DL123" s="989">
        <v>58828</v>
      </c>
      <c r="DM123" s="987"/>
      <c r="DN123" s="987"/>
      <c r="DO123" s="987"/>
      <c r="DP123" s="988"/>
      <c r="DQ123" s="989">
        <v>50143</v>
      </c>
      <c r="DR123" s="987"/>
      <c r="DS123" s="987"/>
      <c r="DT123" s="987"/>
      <c r="DU123" s="988"/>
      <c r="DV123" s="990">
        <v>0.5</v>
      </c>
      <c r="DW123" s="991"/>
      <c r="DX123" s="991"/>
      <c r="DY123" s="991"/>
      <c r="DZ123" s="992"/>
    </row>
    <row r="124" spans="1:130" s="226" customFormat="1" ht="26.25" customHeight="1" thickBot="1" x14ac:dyDescent="0.2">
      <c r="A124" s="1085"/>
      <c r="B124" s="977"/>
      <c r="C124" s="950" t="s">
        <v>461</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460</v>
      </c>
      <c r="AB124" s="987"/>
      <c r="AC124" s="987"/>
      <c r="AD124" s="987"/>
      <c r="AE124" s="988"/>
      <c r="AF124" s="989" t="s">
        <v>460</v>
      </c>
      <c r="AG124" s="987"/>
      <c r="AH124" s="987"/>
      <c r="AI124" s="987"/>
      <c r="AJ124" s="988"/>
      <c r="AK124" s="989" t="s">
        <v>460</v>
      </c>
      <c r="AL124" s="987"/>
      <c r="AM124" s="987"/>
      <c r="AN124" s="987"/>
      <c r="AO124" s="988"/>
      <c r="AP124" s="990" t="s">
        <v>460</v>
      </c>
      <c r="AQ124" s="991"/>
      <c r="AR124" s="991"/>
      <c r="AS124" s="991"/>
      <c r="AT124" s="992"/>
      <c r="AU124" s="1087" t="s">
        <v>478</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460</v>
      </c>
      <c r="BR124" s="1055"/>
      <c r="BS124" s="1055"/>
      <c r="BT124" s="1055"/>
      <c r="BU124" s="1055"/>
      <c r="BV124" s="1055" t="s">
        <v>460</v>
      </c>
      <c r="BW124" s="1055"/>
      <c r="BX124" s="1055"/>
      <c r="BY124" s="1055"/>
      <c r="BZ124" s="1055"/>
      <c r="CA124" s="1055" t="s">
        <v>460</v>
      </c>
      <c r="CB124" s="1055"/>
      <c r="CC124" s="1055"/>
      <c r="CD124" s="1055"/>
      <c r="CE124" s="1055"/>
      <c r="CF124" s="1056"/>
      <c r="CG124" s="1057"/>
      <c r="CH124" s="1057"/>
      <c r="CI124" s="1057"/>
      <c r="CJ124" s="1058"/>
      <c r="CK124" s="1040"/>
      <c r="CL124" s="1040"/>
      <c r="CM124" s="1040"/>
      <c r="CN124" s="1040"/>
      <c r="CO124" s="1041"/>
      <c r="CP124" s="1047" t="s">
        <v>479</v>
      </c>
      <c r="CQ124" s="1048"/>
      <c r="CR124" s="1048"/>
      <c r="CS124" s="1048"/>
      <c r="CT124" s="1048"/>
      <c r="CU124" s="1048"/>
      <c r="CV124" s="1048"/>
      <c r="CW124" s="1048"/>
      <c r="CX124" s="1048"/>
      <c r="CY124" s="1048"/>
      <c r="CZ124" s="1048"/>
      <c r="DA124" s="1048"/>
      <c r="DB124" s="1048"/>
      <c r="DC124" s="1048"/>
      <c r="DD124" s="1048"/>
      <c r="DE124" s="1048"/>
      <c r="DF124" s="1049"/>
      <c r="DG124" s="1032">
        <v>14069785</v>
      </c>
      <c r="DH124" s="1014"/>
      <c r="DI124" s="1014"/>
      <c r="DJ124" s="1014"/>
      <c r="DK124" s="1015"/>
      <c r="DL124" s="1013" t="s">
        <v>460</v>
      </c>
      <c r="DM124" s="1014"/>
      <c r="DN124" s="1014"/>
      <c r="DO124" s="1014"/>
      <c r="DP124" s="1015"/>
      <c r="DQ124" s="1013" t="s">
        <v>232</v>
      </c>
      <c r="DR124" s="1014"/>
      <c r="DS124" s="1014"/>
      <c r="DT124" s="1014"/>
      <c r="DU124" s="1015"/>
      <c r="DV124" s="1016" t="s">
        <v>480</v>
      </c>
      <c r="DW124" s="1017"/>
      <c r="DX124" s="1017"/>
      <c r="DY124" s="1017"/>
      <c r="DZ124" s="1018"/>
    </row>
    <row r="125" spans="1:130" s="226" customFormat="1" ht="26.25" customHeight="1" x14ac:dyDescent="0.15">
      <c r="A125" s="1085"/>
      <c r="B125" s="977"/>
      <c r="C125" s="950" t="s">
        <v>463</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232</v>
      </c>
      <c r="AB125" s="987"/>
      <c r="AC125" s="987"/>
      <c r="AD125" s="987"/>
      <c r="AE125" s="988"/>
      <c r="AF125" s="989" t="s">
        <v>480</v>
      </c>
      <c r="AG125" s="987"/>
      <c r="AH125" s="987"/>
      <c r="AI125" s="987"/>
      <c r="AJ125" s="988"/>
      <c r="AK125" s="989" t="s">
        <v>481</v>
      </c>
      <c r="AL125" s="987"/>
      <c r="AM125" s="987"/>
      <c r="AN125" s="987"/>
      <c r="AO125" s="988"/>
      <c r="AP125" s="990" t="s">
        <v>232</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482</v>
      </c>
      <c r="CL125" s="1035"/>
      <c r="CM125" s="1035"/>
      <c r="CN125" s="1035"/>
      <c r="CO125" s="1036"/>
      <c r="CP125" s="957" t="s">
        <v>483</v>
      </c>
      <c r="CQ125" s="925"/>
      <c r="CR125" s="925"/>
      <c r="CS125" s="925"/>
      <c r="CT125" s="925"/>
      <c r="CU125" s="925"/>
      <c r="CV125" s="925"/>
      <c r="CW125" s="925"/>
      <c r="CX125" s="925"/>
      <c r="CY125" s="925"/>
      <c r="CZ125" s="925"/>
      <c r="DA125" s="925"/>
      <c r="DB125" s="925"/>
      <c r="DC125" s="925"/>
      <c r="DD125" s="925"/>
      <c r="DE125" s="925"/>
      <c r="DF125" s="926"/>
      <c r="DG125" s="958" t="s">
        <v>460</v>
      </c>
      <c r="DH125" s="959"/>
      <c r="DI125" s="959"/>
      <c r="DJ125" s="959"/>
      <c r="DK125" s="959"/>
      <c r="DL125" s="959" t="s">
        <v>232</v>
      </c>
      <c r="DM125" s="959"/>
      <c r="DN125" s="959"/>
      <c r="DO125" s="959"/>
      <c r="DP125" s="959"/>
      <c r="DQ125" s="959" t="s">
        <v>480</v>
      </c>
      <c r="DR125" s="959"/>
      <c r="DS125" s="959"/>
      <c r="DT125" s="959"/>
      <c r="DU125" s="959"/>
      <c r="DV125" s="960" t="s">
        <v>480</v>
      </c>
      <c r="DW125" s="960"/>
      <c r="DX125" s="960"/>
      <c r="DY125" s="960"/>
      <c r="DZ125" s="961"/>
    </row>
    <row r="126" spans="1:130" s="226" customFormat="1" ht="26.25" customHeight="1" thickBot="1" x14ac:dyDescent="0.2">
      <c r="A126" s="1085"/>
      <c r="B126" s="977"/>
      <c r="C126" s="950" t="s">
        <v>466</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v>5970</v>
      </c>
      <c r="AB126" s="987"/>
      <c r="AC126" s="987"/>
      <c r="AD126" s="987"/>
      <c r="AE126" s="988"/>
      <c r="AF126" s="989">
        <v>2148</v>
      </c>
      <c r="AG126" s="987"/>
      <c r="AH126" s="987"/>
      <c r="AI126" s="987"/>
      <c r="AJ126" s="988"/>
      <c r="AK126" s="989" t="s">
        <v>232</v>
      </c>
      <c r="AL126" s="987"/>
      <c r="AM126" s="987"/>
      <c r="AN126" s="987"/>
      <c r="AO126" s="988"/>
      <c r="AP126" s="990" t="s">
        <v>232</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484</v>
      </c>
      <c r="CQ126" s="951"/>
      <c r="CR126" s="951"/>
      <c r="CS126" s="951"/>
      <c r="CT126" s="951"/>
      <c r="CU126" s="951"/>
      <c r="CV126" s="951"/>
      <c r="CW126" s="951"/>
      <c r="CX126" s="951"/>
      <c r="CY126" s="951"/>
      <c r="CZ126" s="951"/>
      <c r="DA126" s="951"/>
      <c r="DB126" s="951"/>
      <c r="DC126" s="951"/>
      <c r="DD126" s="951"/>
      <c r="DE126" s="951"/>
      <c r="DF126" s="952"/>
      <c r="DG126" s="953" t="s">
        <v>232</v>
      </c>
      <c r="DH126" s="954"/>
      <c r="DI126" s="954"/>
      <c r="DJ126" s="954"/>
      <c r="DK126" s="954"/>
      <c r="DL126" s="954" t="s">
        <v>480</v>
      </c>
      <c r="DM126" s="954"/>
      <c r="DN126" s="954"/>
      <c r="DO126" s="954"/>
      <c r="DP126" s="954"/>
      <c r="DQ126" s="954" t="s">
        <v>480</v>
      </c>
      <c r="DR126" s="954"/>
      <c r="DS126" s="954"/>
      <c r="DT126" s="954"/>
      <c r="DU126" s="954"/>
      <c r="DV126" s="955" t="s">
        <v>480</v>
      </c>
      <c r="DW126" s="955"/>
      <c r="DX126" s="955"/>
      <c r="DY126" s="955"/>
      <c r="DZ126" s="956"/>
    </row>
    <row r="127" spans="1:130" s="226" customFormat="1" ht="26.25" customHeight="1" x14ac:dyDescent="0.15">
      <c r="A127" s="1086"/>
      <c r="B127" s="979"/>
      <c r="C127" s="1001" t="s">
        <v>485</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460</v>
      </c>
      <c r="AB127" s="987"/>
      <c r="AC127" s="987"/>
      <c r="AD127" s="987"/>
      <c r="AE127" s="988"/>
      <c r="AF127" s="989" t="s">
        <v>232</v>
      </c>
      <c r="AG127" s="987"/>
      <c r="AH127" s="987"/>
      <c r="AI127" s="987"/>
      <c r="AJ127" s="988"/>
      <c r="AK127" s="989" t="s">
        <v>232</v>
      </c>
      <c r="AL127" s="987"/>
      <c r="AM127" s="987"/>
      <c r="AN127" s="987"/>
      <c r="AO127" s="988"/>
      <c r="AP127" s="990" t="s">
        <v>232</v>
      </c>
      <c r="AQ127" s="991"/>
      <c r="AR127" s="991"/>
      <c r="AS127" s="991"/>
      <c r="AT127" s="992"/>
      <c r="AU127" s="228"/>
      <c r="AV127" s="228"/>
      <c r="AW127" s="228"/>
      <c r="AX127" s="1059" t="s">
        <v>486</v>
      </c>
      <c r="AY127" s="1060"/>
      <c r="AZ127" s="1060"/>
      <c r="BA127" s="1060"/>
      <c r="BB127" s="1060"/>
      <c r="BC127" s="1060"/>
      <c r="BD127" s="1060"/>
      <c r="BE127" s="1061"/>
      <c r="BF127" s="1062" t="s">
        <v>487</v>
      </c>
      <c r="BG127" s="1060"/>
      <c r="BH127" s="1060"/>
      <c r="BI127" s="1060"/>
      <c r="BJ127" s="1060"/>
      <c r="BK127" s="1060"/>
      <c r="BL127" s="1061"/>
      <c r="BM127" s="1062" t="s">
        <v>488</v>
      </c>
      <c r="BN127" s="1060"/>
      <c r="BO127" s="1060"/>
      <c r="BP127" s="1060"/>
      <c r="BQ127" s="1060"/>
      <c r="BR127" s="1060"/>
      <c r="BS127" s="1061"/>
      <c r="BT127" s="1062" t="s">
        <v>489</v>
      </c>
      <c r="BU127" s="1060"/>
      <c r="BV127" s="1060"/>
      <c r="BW127" s="1060"/>
      <c r="BX127" s="1060"/>
      <c r="BY127" s="1060"/>
      <c r="BZ127" s="1083"/>
      <c r="CA127" s="228"/>
      <c r="CB127" s="228"/>
      <c r="CC127" s="228"/>
      <c r="CD127" s="251"/>
      <c r="CE127" s="251"/>
      <c r="CF127" s="251"/>
      <c r="CG127" s="228"/>
      <c r="CH127" s="228"/>
      <c r="CI127" s="228"/>
      <c r="CJ127" s="250"/>
      <c r="CK127" s="1051"/>
      <c r="CL127" s="1038"/>
      <c r="CM127" s="1038"/>
      <c r="CN127" s="1038"/>
      <c r="CO127" s="1039"/>
      <c r="CP127" s="950" t="s">
        <v>490</v>
      </c>
      <c r="CQ127" s="951"/>
      <c r="CR127" s="951"/>
      <c r="CS127" s="951"/>
      <c r="CT127" s="951"/>
      <c r="CU127" s="951"/>
      <c r="CV127" s="951"/>
      <c r="CW127" s="951"/>
      <c r="CX127" s="951"/>
      <c r="CY127" s="951"/>
      <c r="CZ127" s="951"/>
      <c r="DA127" s="951"/>
      <c r="DB127" s="951"/>
      <c r="DC127" s="951"/>
      <c r="DD127" s="951"/>
      <c r="DE127" s="951"/>
      <c r="DF127" s="952"/>
      <c r="DG127" s="953" t="s">
        <v>491</v>
      </c>
      <c r="DH127" s="954"/>
      <c r="DI127" s="954"/>
      <c r="DJ127" s="954"/>
      <c r="DK127" s="954"/>
      <c r="DL127" s="954" t="s">
        <v>232</v>
      </c>
      <c r="DM127" s="954"/>
      <c r="DN127" s="954"/>
      <c r="DO127" s="954"/>
      <c r="DP127" s="954"/>
      <c r="DQ127" s="954" t="s">
        <v>232</v>
      </c>
      <c r="DR127" s="954"/>
      <c r="DS127" s="954"/>
      <c r="DT127" s="954"/>
      <c r="DU127" s="954"/>
      <c r="DV127" s="955" t="s">
        <v>480</v>
      </c>
      <c r="DW127" s="955"/>
      <c r="DX127" s="955"/>
      <c r="DY127" s="955"/>
      <c r="DZ127" s="956"/>
    </row>
    <row r="128" spans="1:130" s="226" customFormat="1" ht="26.25" customHeight="1" thickBot="1" x14ac:dyDescent="0.2">
      <c r="A128" s="1069" t="s">
        <v>492</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493</v>
      </c>
      <c r="X128" s="1071"/>
      <c r="Y128" s="1071"/>
      <c r="Z128" s="1072"/>
      <c r="AA128" s="1073">
        <v>515016</v>
      </c>
      <c r="AB128" s="1074"/>
      <c r="AC128" s="1074"/>
      <c r="AD128" s="1074"/>
      <c r="AE128" s="1075"/>
      <c r="AF128" s="1076">
        <v>599646</v>
      </c>
      <c r="AG128" s="1074"/>
      <c r="AH128" s="1074"/>
      <c r="AI128" s="1074"/>
      <c r="AJ128" s="1075"/>
      <c r="AK128" s="1076">
        <v>560905</v>
      </c>
      <c r="AL128" s="1074"/>
      <c r="AM128" s="1074"/>
      <c r="AN128" s="1074"/>
      <c r="AO128" s="1075"/>
      <c r="AP128" s="1077"/>
      <c r="AQ128" s="1078"/>
      <c r="AR128" s="1078"/>
      <c r="AS128" s="1078"/>
      <c r="AT128" s="1079"/>
      <c r="AU128" s="228"/>
      <c r="AV128" s="228"/>
      <c r="AW128" s="228"/>
      <c r="AX128" s="924" t="s">
        <v>494</v>
      </c>
      <c r="AY128" s="925"/>
      <c r="AZ128" s="925"/>
      <c r="BA128" s="925"/>
      <c r="BB128" s="925"/>
      <c r="BC128" s="925"/>
      <c r="BD128" s="925"/>
      <c r="BE128" s="926"/>
      <c r="BF128" s="1080" t="s">
        <v>232</v>
      </c>
      <c r="BG128" s="1081"/>
      <c r="BH128" s="1081"/>
      <c r="BI128" s="1081"/>
      <c r="BJ128" s="1081"/>
      <c r="BK128" s="1081"/>
      <c r="BL128" s="1082"/>
      <c r="BM128" s="1080">
        <v>12.96</v>
      </c>
      <c r="BN128" s="1081"/>
      <c r="BO128" s="1081"/>
      <c r="BP128" s="1081"/>
      <c r="BQ128" s="1081"/>
      <c r="BR128" s="1081"/>
      <c r="BS128" s="1082"/>
      <c r="BT128" s="1080">
        <v>20</v>
      </c>
      <c r="BU128" s="1081"/>
      <c r="BV128" s="1081"/>
      <c r="BW128" s="1081"/>
      <c r="BX128" s="1081"/>
      <c r="BY128" s="1081"/>
      <c r="BZ128" s="1104"/>
      <c r="CA128" s="251"/>
      <c r="CB128" s="251"/>
      <c r="CC128" s="251"/>
      <c r="CD128" s="251"/>
      <c r="CE128" s="251"/>
      <c r="CF128" s="251"/>
      <c r="CG128" s="228"/>
      <c r="CH128" s="228"/>
      <c r="CI128" s="228"/>
      <c r="CJ128" s="250"/>
      <c r="CK128" s="1052"/>
      <c r="CL128" s="1053"/>
      <c r="CM128" s="1053"/>
      <c r="CN128" s="1053"/>
      <c r="CO128" s="1054"/>
      <c r="CP128" s="1063" t="s">
        <v>495</v>
      </c>
      <c r="CQ128" s="754"/>
      <c r="CR128" s="754"/>
      <c r="CS128" s="754"/>
      <c r="CT128" s="754"/>
      <c r="CU128" s="754"/>
      <c r="CV128" s="754"/>
      <c r="CW128" s="754"/>
      <c r="CX128" s="754"/>
      <c r="CY128" s="754"/>
      <c r="CZ128" s="754"/>
      <c r="DA128" s="754"/>
      <c r="DB128" s="754"/>
      <c r="DC128" s="754"/>
      <c r="DD128" s="754"/>
      <c r="DE128" s="754"/>
      <c r="DF128" s="1064"/>
      <c r="DG128" s="1065">
        <v>189287</v>
      </c>
      <c r="DH128" s="1066"/>
      <c r="DI128" s="1066"/>
      <c r="DJ128" s="1066"/>
      <c r="DK128" s="1066"/>
      <c r="DL128" s="1066">
        <v>69344</v>
      </c>
      <c r="DM128" s="1066"/>
      <c r="DN128" s="1066"/>
      <c r="DO128" s="1066"/>
      <c r="DP128" s="1066"/>
      <c r="DQ128" s="1066">
        <v>1481</v>
      </c>
      <c r="DR128" s="1066"/>
      <c r="DS128" s="1066"/>
      <c r="DT128" s="1066"/>
      <c r="DU128" s="1066"/>
      <c r="DV128" s="1067">
        <v>0</v>
      </c>
      <c r="DW128" s="1067"/>
      <c r="DX128" s="1067"/>
      <c r="DY128" s="1067"/>
      <c r="DZ128" s="1068"/>
    </row>
    <row r="129" spans="1:131" s="226" customFormat="1" ht="26.25" customHeight="1" x14ac:dyDescent="0.15">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496</v>
      </c>
      <c r="X129" s="1099"/>
      <c r="Y129" s="1099"/>
      <c r="Z129" s="1100"/>
      <c r="AA129" s="986">
        <v>12231772</v>
      </c>
      <c r="AB129" s="987"/>
      <c r="AC129" s="987"/>
      <c r="AD129" s="987"/>
      <c r="AE129" s="988"/>
      <c r="AF129" s="989">
        <v>12371721</v>
      </c>
      <c r="AG129" s="987"/>
      <c r="AH129" s="987"/>
      <c r="AI129" s="987"/>
      <c r="AJ129" s="988"/>
      <c r="AK129" s="989">
        <v>12853495</v>
      </c>
      <c r="AL129" s="987"/>
      <c r="AM129" s="987"/>
      <c r="AN129" s="987"/>
      <c r="AO129" s="988"/>
      <c r="AP129" s="1101"/>
      <c r="AQ129" s="1102"/>
      <c r="AR129" s="1102"/>
      <c r="AS129" s="1102"/>
      <c r="AT129" s="1103"/>
      <c r="AU129" s="229"/>
      <c r="AV129" s="229"/>
      <c r="AW129" s="229"/>
      <c r="AX129" s="1093" t="s">
        <v>497</v>
      </c>
      <c r="AY129" s="951"/>
      <c r="AZ129" s="951"/>
      <c r="BA129" s="951"/>
      <c r="BB129" s="951"/>
      <c r="BC129" s="951"/>
      <c r="BD129" s="951"/>
      <c r="BE129" s="952"/>
      <c r="BF129" s="1094" t="s">
        <v>232</v>
      </c>
      <c r="BG129" s="1095"/>
      <c r="BH129" s="1095"/>
      <c r="BI129" s="1095"/>
      <c r="BJ129" s="1095"/>
      <c r="BK129" s="1095"/>
      <c r="BL129" s="1096"/>
      <c r="BM129" s="1094">
        <v>17.96</v>
      </c>
      <c r="BN129" s="1095"/>
      <c r="BO129" s="1095"/>
      <c r="BP129" s="1095"/>
      <c r="BQ129" s="1095"/>
      <c r="BR129" s="1095"/>
      <c r="BS129" s="1096"/>
      <c r="BT129" s="1094">
        <v>30</v>
      </c>
      <c r="BU129" s="1095"/>
      <c r="BV129" s="1095"/>
      <c r="BW129" s="1095"/>
      <c r="BX129" s="1095"/>
      <c r="BY129" s="1095"/>
      <c r="BZ129" s="109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2" t="s">
        <v>498</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499</v>
      </c>
      <c r="X130" s="1099"/>
      <c r="Y130" s="1099"/>
      <c r="Z130" s="1100"/>
      <c r="AA130" s="986">
        <v>2169921</v>
      </c>
      <c r="AB130" s="987"/>
      <c r="AC130" s="987"/>
      <c r="AD130" s="987"/>
      <c r="AE130" s="988"/>
      <c r="AF130" s="989">
        <v>2004024</v>
      </c>
      <c r="AG130" s="987"/>
      <c r="AH130" s="987"/>
      <c r="AI130" s="987"/>
      <c r="AJ130" s="988"/>
      <c r="AK130" s="989">
        <v>2025716</v>
      </c>
      <c r="AL130" s="987"/>
      <c r="AM130" s="987"/>
      <c r="AN130" s="987"/>
      <c r="AO130" s="988"/>
      <c r="AP130" s="1101"/>
      <c r="AQ130" s="1102"/>
      <c r="AR130" s="1102"/>
      <c r="AS130" s="1102"/>
      <c r="AT130" s="1103"/>
      <c r="AU130" s="229"/>
      <c r="AV130" s="229"/>
      <c r="AW130" s="229"/>
      <c r="AX130" s="1093" t="s">
        <v>500</v>
      </c>
      <c r="AY130" s="951"/>
      <c r="AZ130" s="951"/>
      <c r="BA130" s="951"/>
      <c r="BB130" s="951"/>
      <c r="BC130" s="951"/>
      <c r="BD130" s="951"/>
      <c r="BE130" s="952"/>
      <c r="BF130" s="1129">
        <v>4.5999999999999996</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501</v>
      </c>
      <c r="X131" s="1136"/>
      <c r="Y131" s="1136"/>
      <c r="Z131" s="1137"/>
      <c r="AA131" s="1032">
        <v>10061851</v>
      </c>
      <c r="AB131" s="1014"/>
      <c r="AC131" s="1014"/>
      <c r="AD131" s="1014"/>
      <c r="AE131" s="1015"/>
      <c r="AF131" s="1013">
        <v>10367697</v>
      </c>
      <c r="AG131" s="1014"/>
      <c r="AH131" s="1014"/>
      <c r="AI131" s="1014"/>
      <c r="AJ131" s="1015"/>
      <c r="AK131" s="1013">
        <v>10827779</v>
      </c>
      <c r="AL131" s="1014"/>
      <c r="AM131" s="1014"/>
      <c r="AN131" s="1014"/>
      <c r="AO131" s="1015"/>
      <c r="AP131" s="1138"/>
      <c r="AQ131" s="1139"/>
      <c r="AR131" s="1139"/>
      <c r="AS131" s="1139"/>
      <c r="AT131" s="1140"/>
      <c r="AU131" s="229"/>
      <c r="AV131" s="229"/>
      <c r="AW131" s="229"/>
      <c r="AX131" s="1111" t="s">
        <v>502</v>
      </c>
      <c r="AY131" s="754"/>
      <c r="AZ131" s="754"/>
      <c r="BA131" s="754"/>
      <c r="BB131" s="754"/>
      <c r="BC131" s="754"/>
      <c r="BD131" s="754"/>
      <c r="BE131" s="1064"/>
      <c r="BF131" s="1112" t="s">
        <v>480</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8" t="s">
        <v>503</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504</v>
      </c>
      <c r="W132" s="1122"/>
      <c r="X132" s="1122"/>
      <c r="Y132" s="1122"/>
      <c r="Z132" s="1123"/>
      <c r="AA132" s="1124">
        <v>6.2595242170000001</v>
      </c>
      <c r="AB132" s="1125"/>
      <c r="AC132" s="1125"/>
      <c r="AD132" s="1125"/>
      <c r="AE132" s="1126"/>
      <c r="AF132" s="1127">
        <v>4.15937117</v>
      </c>
      <c r="AG132" s="1125"/>
      <c r="AH132" s="1125"/>
      <c r="AI132" s="1125"/>
      <c r="AJ132" s="1126"/>
      <c r="AK132" s="1127">
        <v>3.4710165399999999</v>
      </c>
      <c r="AL132" s="1125"/>
      <c r="AM132" s="1125"/>
      <c r="AN132" s="1125"/>
      <c r="AO132" s="1126"/>
      <c r="AP132" s="1029"/>
      <c r="AQ132" s="1030"/>
      <c r="AR132" s="1030"/>
      <c r="AS132" s="1030"/>
      <c r="AT132" s="112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505</v>
      </c>
      <c r="W133" s="1105"/>
      <c r="X133" s="1105"/>
      <c r="Y133" s="1105"/>
      <c r="Z133" s="1106"/>
      <c r="AA133" s="1107">
        <v>6.2</v>
      </c>
      <c r="AB133" s="1108"/>
      <c r="AC133" s="1108"/>
      <c r="AD133" s="1108"/>
      <c r="AE133" s="1109"/>
      <c r="AF133" s="1107">
        <v>5.3</v>
      </c>
      <c r="AG133" s="1108"/>
      <c r="AH133" s="1108"/>
      <c r="AI133" s="1108"/>
      <c r="AJ133" s="1109"/>
      <c r="AK133" s="1107">
        <v>4.5999999999999996</v>
      </c>
      <c r="AL133" s="1108"/>
      <c r="AM133" s="1108"/>
      <c r="AN133" s="1108"/>
      <c r="AO133" s="1109"/>
      <c r="AP133" s="1056"/>
      <c r="AQ133" s="1057"/>
      <c r="AR133" s="1057"/>
      <c r="AS133" s="1057"/>
      <c r="AT133" s="1110"/>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wBFee5lIRiX7d8LDPubUCFL2+nxu1mEt8+kyJZe+y6zzKpQafm8gDKtiRe9vrUKrv2d7BkYNWZBS28T7pP0TZw==" saltValue="fN71YvQOdBz99K6TsoGB1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election activeCell="BC30" sqref="BC30"/>
    </sheetView>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506</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Qpl63RAIpJvIc00CL5TXM3gnz6Y4SwxSb1+MeVqaMC1onYuwsqmzgmQMvvCg1gbJDK4kP6To3fT51AjzlsmUw==" saltValue="rMumHdHRvA+Lyhv4cIgnz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507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508</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509</v>
      </c>
      <c r="AP7" s="268"/>
      <c r="AQ7" s="269" t="s">
        <v>510</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511</v>
      </c>
      <c r="AQ8" s="275" t="s">
        <v>512</v>
      </c>
      <c r="AR8" s="276" t="s">
        <v>513</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514</v>
      </c>
      <c r="AL9" s="1145"/>
      <c r="AM9" s="1145"/>
      <c r="AN9" s="1146"/>
      <c r="AO9" s="277">
        <v>3756267</v>
      </c>
      <c r="AP9" s="277">
        <v>70880</v>
      </c>
      <c r="AQ9" s="278">
        <v>65025</v>
      </c>
      <c r="AR9" s="279">
        <v>9</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515</v>
      </c>
      <c r="AL10" s="1145"/>
      <c r="AM10" s="1145"/>
      <c r="AN10" s="1146"/>
      <c r="AO10" s="280">
        <v>422373</v>
      </c>
      <c r="AP10" s="280">
        <v>7970</v>
      </c>
      <c r="AQ10" s="281">
        <v>6119</v>
      </c>
      <c r="AR10" s="282">
        <v>30.3</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516</v>
      </c>
      <c r="AL11" s="1145"/>
      <c r="AM11" s="1145"/>
      <c r="AN11" s="1146"/>
      <c r="AO11" s="280">
        <v>368772</v>
      </c>
      <c r="AP11" s="280">
        <v>6959</v>
      </c>
      <c r="AQ11" s="281">
        <v>1220</v>
      </c>
      <c r="AR11" s="282">
        <v>470.4</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517</v>
      </c>
      <c r="AL12" s="1145"/>
      <c r="AM12" s="1145"/>
      <c r="AN12" s="1146"/>
      <c r="AO12" s="280" t="s">
        <v>518</v>
      </c>
      <c r="AP12" s="280" t="s">
        <v>518</v>
      </c>
      <c r="AQ12" s="281">
        <v>12</v>
      </c>
      <c r="AR12" s="282" t="s">
        <v>518</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519</v>
      </c>
      <c r="AL13" s="1145"/>
      <c r="AM13" s="1145"/>
      <c r="AN13" s="1146"/>
      <c r="AO13" s="280">
        <v>175474</v>
      </c>
      <c r="AP13" s="280">
        <v>3311</v>
      </c>
      <c r="AQ13" s="281">
        <v>2792</v>
      </c>
      <c r="AR13" s="282">
        <v>18.600000000000001</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520</v>
      </c>
      <c r="AL14" s="1145"/>
      <c r="AM14" s="1145"/>
      <c r="AN14" s="1146"/>
      <c r="AO14" s="280">
        <v>6484</v>
      </c>
      <c r="AP14" s="280">
        <v>122</v>
      </c>
      <c r="AQ14" s="281">
        <v>1408</v>
      </c>
      <c r="AR14" s="282">
        <v>-91.3</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521</v>
      </c>
      <c r="AL15" s="1148"/>
      <c r="AM15" s="1148"/>
      <c r="AN15" s="1149"/>
      <c r="AO15" s="280">
        <v>-295394</v>
      </c>
      <c r="AP15" s="280">
        <v>-5574</v>
      </c>
      <c r="AQ15" s="281">
        <v>-3962</v>
      </c>
      <c r="AR15" s="282">
        <v>40.700000000000003</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187</v>
      </c>
      <c r="AL16" s="1148"/>
      <c r="AM16" s="1148"/>
      <c r="AN16" s="1149"/>
      <c r="AO16" s="280">
        <v>4433976</v>
      </c>
      <c r="AP16" s="280">
        <v>83668</v>
      </c>
      <c r="AQ16" s="281">
        <v>72615</v>
      </c>
      <c r="AR16" s="282">
        <v>15.2</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522</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523</v>
      </c>
      <c r="AP20" s="289" t="s">
        <v>524</v>
      </c>
      <c r="AQ20" s="290" t="s">
        <v>525</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526</v>
      </c>
      <c r="AL21" s="1151"/>
      <c r="AM21" s="1151"/>
      <c r="AN21" s="1152"/>
      <c r="AO21" s="293">
        <v>6.91</v>
      </c>
      <c r="AP21" s="294">
        <v>6.51</v>
      </c>
      <c r="AQ21" s="295">
        <v>0.4</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527</v>
      </c>
      <c r="AL22" s="1151"/>
      <c r="AM22" s="1151"/>
      <c r="AN22" s="1152"/>
      <c r="AO22" s="298">
        <v>97.2</v>
      </c>
      <c r="AP22" s="299">
        <v>98.4</v>
      </c>
      <c r="AQ22" s="300">
        <v>-1.2</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1" t="s">
        <v>528</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x14ac:dyDescent="0.15">
      <c r="A27" s="305"/>
      <c r="AO27" s="258"/>
      <c r="AP27" s="258"/>
      <c r="AQ27" s="258"/>
      <c r="AR27" s="258"/>
      <c r="AS27" s="258"/>
      <c r="AT27" s="258"/>
    </row>
    <row r="28" spans="1:46" ht="17.25" x14ac:dyDescent="0.15">
      <c r="A28" s="259" t="s">
        <v>529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530</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509</v>
      </c>
      <c r="AP30" s="268"/>
      <c r="AQ30" s="269" t="s">
        <v>510</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511</v>
      </c>
      <c r="AQ31" s="275" t="s">
        <v>512</v>
      </c>
      <c r="AR31" s="276" t="s">
        <v>513</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531</v>
      </c>
      <c r="AL32" s="1159"/>
      <c r="AM32" s="1159"/>
      <c r="AN32" s="1160"/>
      <c r="AO32" s="308">
        <v>1696234</v>
      </c>
      <c r="AP32" s="308">
        <v>32007</v>
      </c>
      <c r="AQ32" s="309">
        <v>34910</v>
      </c>
      <c r="AR32" s="310">
        <v>-8.3000000000000007</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532</v>
      </c>
      <c r="AL33" s="1159"/>
      <c r="AM33" s="1159"/>
      <c r="AN33" s="1160"/>
      <c r="AO33" s="308" t="s">
        <v>518</v>
      </c>
      <c r="AP33" s="308" t="s">
        <v>518</v>
      </c>
      <c r="AQ33" s="309" t="s">
        <v>518</v>
      </c>
      <c r="AR33" s="310" t="s">
        <v>518</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533</v>
      </c>
      <c r="AL34" s="1159"/>
      <c r="AM34" s="1159"/>
      <c r="AN34" s="1160"/>
      <c r="AO34" s="308" t="s">
        <v>518</v>
      </c>
      <c r="AP34" s="308" t="s">
        <v>518</v>
      </c>
      <c r="AQ34" s="309">
        <v>4</v>
      </c>
      <c r="AR34" s="310" t="s">
        <v>518</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534</v>
      </c>
      <c r="AL35" s="1159"/>
      <c r="AM35" s="1159"/>
      <c r="AN35" s="1160"/>
      <c r="AO35" s="308">
        <v>1220737</v>
      </c>
      <c r="AP35" s="308">
        <v>23035</v>
      </c>
      <c r="AQ35" s="309">
        <v>8517</v>
      </c>
      <c r="AR35" s="310">
        <v>170.5</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535</v>
      </c>
      <c r="AL36" s="1159"/>
      <c r="AM36" s="1159"/>
      <c r="AN36" s="1160"/>
      <c r="AO36" s="308">
        <v>45484</v>
      </c>
      <c r="AP36" s="308">
        <v>858</v>
      </c>
      <c r="AQ36" s="309">
        <v>1600</v>
      </c>
      <c r="AR36" s="310">
        <v>-46.4</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536</v>
      </c>
      <c r="AL37" s="1159"/>
      <c r="AM37" s="1159"/>
      <c r="AN37" s="1160"/>
      <c r="AO37" s="308" t="s">
        <v>518</v>
      </c>
      <c r="AP37" s="308" t="s">
        <v>518</v>
      </c>
      <c r="AQ37" s="309">
        <v>1669</v>
      </c>
      <c r="AR37" s="310" t="s">
        <v>518</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537</v>
      </c>
      <c r="AL38" s="1162"/>
      <c r="AM38" s="1162"/>
      <c r="AN38" s="1163"/>
      <c r="AO38" s="311" t="s">
        <v>518</v>
      </c>
      <c r="AP38" s="311" t="s">
        <v>518</v>
      </c>
      <c r="AQ38" s="312">
        <v>1</v>
      </c>
      <c r="AR38" s="300" t="s">
        <v>518</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538</v>
      </c>
      <c r="AL39" s="1162"/>
      <c r="AM39" s="1162"/>
      <c r="AN39" s="1163"/>
      <c r="AO39" s="308">
        <v>-560905</v>
      </c>
      <c r="AP39" s="308">
        <v>-10584</v>
      </c>
      <c r="AQ39" s="309">
        <v>-6461</v>
      </c>
      <c r="AR39" s="310">
        <v>63.8</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539</v>
      </c>
      <c r="AL40" s="1159"/>
      <c r="AM40" s="1159"/>
      <c r="AN40" s="1160"/>
      <c r="AO40" s="308">
        <v>-2025716</v>
      </c>
      <c r="AP40" s="308">
        <v>-38225</v>
      </c>
      <c r="AQ40" s="309">
        <v>-28321</v>
      </c>
      <c r="AR40" s="310">
        <v>35</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297</v>
      </c>
      <c r="AL41" s="1165"/>
      <c r="AM41" s="1165"/>
      <c r="AN41" s="1166"/>
      <c r="AO41" s="308">
        <v>375834</v>
      </c>
      <c r="AP41" s="308">
        <v>7092</v>
      </c>
      <c r="AQ41" s="309">
        <v>11918</v>
      </c>
      <c r="AR41" s="310">
        <v>-40.5</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540</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541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542</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509</v>
      </c>
      <c r="AN49" s="1155" t="s">
        <v>543</v>
      </c>
      <c r="AO49" s="1156"/>
      <c r="AP49" s="1156"/>
      <c r="AQ49" s="1156"/>
      <c r="AR49" s="1157"/>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544</v>
      </c>
      <c r="AO50" s="325" t="s">
        <v>545</v>
      </c>
      <c r="AP50" s="326" t="s">
        <v>546</v>
      </c>
      <c r="AQ50" s="327" t="s">
        <v>547</v>
      </c>
      <c r="AR50" s="328" t="s">
        <v>548</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549</v>
      </c>
      <c r="AL51" s="321"/>
      <c r="AM51" s="329">
        <v>5545728</v>
      </c>
      <c r="AN51" s="330">
        <v>101065</v>
      </c>
      <c r="AO51" s="331">
        <v>-58.3</v>
      </c>
      <c r="AP51" s="332">
        <v>47820</v>
      </c>
      <c r="AQ51" s="333">
        <v>7.5</v>
      </c>
      <c r="AR51" s="334">
        <v>-65.8</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550</v>
      </c>
      <c r="AM52" s="337">
        <v>295486</v>
      </c>
      <c r="AN52" s="338">
        <v>5385</v>
      </c>
      <c r="AO52" s="339">
        <v>-6.6</v>
      </c>
      <c r="AP52" s="340">
        <v>25855</v>
      </c>
      <c r="AQ52" s="341">
        <v>-0.1</v>
      </c>
      <c r="AR52" s="342">
        <v>-6.5</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551</v>
      </c>
      <c r="AL53" s="321"/>
      <c r="AM53" s="329">
        <v>2304690</v>
      </c>
      <c r="AN53" s="330">
        <v>42348</v>
      </c>
      <c r="AO53" s="331">
        <v>-58.1</v>
      </c>
      <c r="AP53" s="332">
        <v>41934</v>
      </c>
      <c r="AQ53" s="333">
        <v>-12.3</v>
      </c>
      <c r="AR53" s="334">
        <v>-45.8</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550</v>
      </c>
      <c r="AM54" s="337">
        <v>454872</v>
      </c>
      <c r="AN54" s="338">
        <v>8358</v>
      </c>
      <c r="AO54" s="339">
        <v>55.2</v>
      </c>
      <c r="AP54" s="340">
        <v>23352</v>
      </c>
      <c r="AQ54" s="341">
        <v>-9.6999999999999993</v>
      </c>
      <c r="AR54" s="342">
        <v>64.900000000000006</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552</v>
      </c>
      <c r="AL55" s="321"/>
      <c r="AM55" s="329">
        <v>2622939</v>
      </c>
      <c r="AN55" s="330">
        <v>48595</v>
      </c>
      <c r="AO55" s="331">
        <v>14.8</v>
      </c>
      <c r="AP55" s="332">
        <v>45588</v>
      </c>
      <c r="AQ55" s="333">
        <v>8.6999999999999993</v>
      </c>
      <c r="AR55" s="334">
        <v>6.1</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550</v>
      </c>
      <c r="AM56" s="337">
        <v>743217</v>
      </c>
      <c r="AN56" s="338">
        <v>13770</v>
      </c>
      <c r="AO56" s="339">
        <v>64.8</v>
      </c>
      <c r="AP56" s="340">
        <v>24150</v>
      </c>
      <c r="AQ56" s="341">
        <v>3.4</v>
      </c>
      <c r="AR56" s="342">
        <v>61.4</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553</v>
      </c>
      <c r="AL57" s="321"/>
      <c r="AM57" s="329">
        <v>3654146</v>
      </c>
      <c r="AN57" s="330">
        <v>68335</v>
      </c>
      <c r="AO57" s="331">
        <v>40.6</v>
      </c>
      <c r="AP57" s="332">
        <v>45483</v>
      </c>
      <c r="AQ57" s="333">
        <v>-0.2</v>
      </c>
      <c r="AR57" s="334">
        <v>40.799999999999997</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550</v>
      </c>
      <c r="AM58" s="337">
        <v>648042</v>
      </c>
      <c r="AN58" s="338">
        <v>12119</v>
      </c>
      <c r="AO58" s="339">
        <v>-12</v>
      </c>
      <c r="AP58" s="340">
        <v>24241</v>
      </c>
      <c r="AQ58" s="341">
        <v>0.4</v>
      </c>
      <c r="AR58" s="342">
        <v>-12.4</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554</v>
      </c>
      <c r="AL59" s="321"/>
      <c r="AM59" s="329">
        <v>2112405</v>
      </c>
      <c r="AN59" s="330">
        <v>39860</v>
      </c>
      <c r="AO59" s="331">
        <v>-41.7</v>
      </c>
      <c r="AP59" s="332">
        <v>45945</v>
      </c>
      <c r="AQ59" s="333">
        <v>1</v>
      </c>
      <c r="AR59" s="334">
        <v>-42.7</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550</v>
      </c>
      <c r="AM60" s="337">
        <v>476237</v>
      </c>
      <c r="AN60" s="338">
        <v>8986</v>
      </c>
      <c r="AO60" s="339">
        <v>-25.9</v>
      </c>
      <c r="AP60" s="340">
        <v>25180</v>
      </c>
      <c r="AQ60" s="341">
        <v>3.9</v>
      </c>
      <c r="AR60" s="342">
        <v>-29.8</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555</v>
      </c>
      <c r="AL61" s="343"/>
      <c r="AM61" s="344">
        <v>3247982</v>
      </c>
      <c r="AN61" s="345">
        <v>60041</v>
      </c>
      <c r="AO61" s="346">
        <v>-20.5</v>
      </c>
      <c r="AP61" s="347">
        <v>45354</v>
      </c>
      <c r="AQ61" s="348">
        <v>0.9</v>
      </c>
      <c r="AR61" s="334">
        <v>-21.4</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550</v>
      </c>
      <c r="AM62" s="337">
        <v>523571</v>
      </c>
      <c r="AN62" s="338">
        <v>9724</v>
      </c>
      <c r="AO62" s="339">
        <v>15.1</v>
      </c>
      <c r="AP62" s="340">
        <v>24556</v>
      </c>
      <c r="AQ62" s="341">
        <v>-0.4</v>
      </c>
      <c r="AR62" s="342">
        <v>15.5</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D66V7o00BSEm4EP1cK83lGHkgBHmoNrWIkDw3yX1n0LTuHnC3pU258PeoIZlU7DsxRMScBZMJDRiPN9ZOjt4rQ==" saltValue="yTnJAKvXEwOjgY19m/R/i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557</v>
      </c>
    </row>
    <row r="120" spans="125:125" ht="13.5" hidden="1" customHeight="1" x14ac:dyDescent="0.15"/>
    <row r="121" spans="125:125" ht="13.5" hidden="1" customHeight="1" x14ac:dyDescent="0.15">
      <c r="DU121" s="255"/>
    </row>
  </sheetData>
  <sheetProtection algorithmName="SHA-512" hashValue="go4Va0ey5luBPNI23pwjDlhnYSdRzqYv57YBONt/DAYARW5RX4NFrEd86rezjx9xN6MQzPOyFzTca5w15IoqRQ==" saltValue="J7J+bpewFQduu1HgPnROw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558</v>
      </c>
    </row>
  </sheetData>
  <sheetProtection algorithmName="SHA-512" hashValue="IMcbjAoUtBhUILucCVPCXpb7P08Q68l8THHe/ZWfwmqlGZj2qxcQPnHeG+Ta4/aQMsVstd1/7fMHe726KEHf1Q==" saltValue="diJ8uAp0EdkQ/6luWbFzr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167" t="s">
        <v>3</v>
      </c>
      <c r="D47" s="1167"/>
      <c r="E47" s="1168"/>
      <c r="F47" s="11">
        <v>14.88</v>
      </c>
      <c r="G47" s="12">
        <v>15.03</v>
      </c>
      <c r="H47" s="12">
        <v>12.89</v>
      </c>
      <c r="I47" s="12">
        <v>12.12</v>
      </c>
      <c r="J47" s="13">
        <v>14.95</v>
      </c>
    </row>
    <row r="48" spans="2:10" ht="57.75" customHeight="1" x14ac:dyDescent="0.15">
      <c r="B48" s="14"/>
      <c r="C48" s="1169" t="s">
        <v>4</v>
      </c>
      <c r="D48" s="1169"/>
      <c r="E48" s="1170"/>
      <c r="F48" s="15">
        <v>6.49</v>
      </c>
      <c r="G48" s="16">
        <v>7.03</v>
      </c>
      <c r="H48" s="16">
        <v>6.37</v>
      </c>
      <c r="I48" s="16">
        <v>9</v>
      </c>
      <c r="J48" s="17">
        <v>8.8000000000000007</v>
      </c>
    </row>
    <row r="49" spans="2:10" ht="57.75" customHeight="1" thickBot="1" x14ac:dyDescent="0.2">
      <c r="B49" s="18"/>
      <c r="C49" s="1171" t="s">
        <v>5</v>
      </c>
      <c r="D49" s="1171"/>
      <c r="E49" s="1172"/>
      <c r="F49" s="19" t="s">
        <v>564</v>
      </c>
      <c r="G49" s="20" t="s">
        <v>565</v>
      </c>
      <c r="H49" s="20" t="s">
        <v>566</v>
      </c>
      <c r="I49" s="20" t="s">
        <v>567</v>
      </c>
      <c r="J49" s="21" t="s">
        <v>568</v>
      </c>
    </row>
    <row r="50" spans="2:10" x14ac:dyDescent="0.15"/>
  </sheetData>
  <sheetProtection algorithmName="SHA-512" hashValue="dbfIH3RblmGKImjaWn273mNgaiyqBjSp+3jyHYdYCkBLnBUmZ+Osi22ecM9jrWbJrWje75JP8fQffbuPC0jf0Q==" saltValue="8Mc5lSHYOP6Il4oaGB17S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 </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2023-03-14T08:57:14Z</cp:lastPrinted>
  <dcterms:created xsi:type="dcterms:W3CDTF">2023-02-20T03:49:32Z</dcterms:created>
  <dcterms:modified xsi:type="dcterms:W3CDTF">2023-03-20T02:06:00Z</dcterms:modified>
  <cp:category/>
</cp:coreProperties>
</file>