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192.168.10.86\下水道課\GYOMU\公営企業決算統計\R6年度決算\05経営比較分析表\260216【宮城県市町村課】令和６年度決算に係る経営比較分析表の確認事項等について\02回答\"/>
    </mc:Choice>
  </mc:AlternateContent>
  <xr:revisionPtr revIDLastSave="0" documentId="14_{C98C3651-8C92-4B1B-B4E2-1A47B9AFAAD7}" xr6:coauthVersionLast="36" xr6:coauthVersionMax="36" xr10:uidLastSave="{00000000-0000-0000-0000-000000000000}"/>
  <workbookProtection workbookAlgorithmName="SHA-512" workbookHashValue="DCMK4zJhfF4hJHQGWK7qIL7DjpyvCK3xxAqdlnMF7dSvimLvrMkv5B4m2OQAznlCbqirsNoVvOjmvh6xMTOqcA==" workbookSaltValue="ixoEvxnefjENzmZ6N/cZew==" workbookSpinCount="100000" lockStructure="1"/>
  <bookViews>
    <workbookView xWindow="0" yWindow="0" windowWidth="23040" windowHeight="9210" xr2:uid="{00000000-000D-0000-FFFF-FFFF00000000}"/>
  </bookViews>
  <sheets>
    <sheet name="法適用_下水道事業" sheetId="4" r:id="rId1"/>
    <sheet name="データ" sheetId="5" state="hidden" r:id="rId2"/>
  </sheet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I85" i="4"/>
  <c r="F85" i="4"/>
  <c r="AT10" i="4"/>
  <c r="I10" i="4"/>
  <c r="I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<sst xmlns="http://schemas.openxmlformats.org/spreadsheetml/2006/main" count="231" uniqueCount="115">
  <si>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</si>
  <si>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</si>
  <si>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</si>
  <si>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</si>
  <si>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</si>
  <si>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</si>
  <si>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</si>
  <si>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</si>
  <si>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</si>
  <si>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</si>
  <si>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</si>
  <si>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</si>
  <si>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</si>
  <si>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</si>
  <si>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</si>
  <si>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</si>
  <si>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</si>
  <si>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</si>
  <si>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</si>
  <si>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</si>
  <si>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</si>
  <si>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</si>
  <si>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</si>
  <si>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</si>
  <si>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</si>
  <si>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</si>
  <si>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</si>
  <si>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</si>
  <si>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</si>
  <si>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</si>
  <si>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</si>
  <si>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</si>
  <si>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</si>
  <si>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</si>
  <si>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</si>
  <si>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</si>
  <si>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</si>
  <si>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</si>
  <si>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</si>
  <si>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</si>
  <si>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</si>
  <si>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</si>
  <si>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</si>
  <si>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</si>
  <si>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</si>
  <si>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</si>
  <si>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</si>
  <si>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</si>
  <si>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</si>
  <si>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</si>
  <si>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</si>
  <si>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</si>
  <si>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</si>
  <si>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</si>
  <si>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</si>
  <si>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</si>
  <si>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</si>
  <si>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</si>
  <si>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</si>
  <si>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</si>
  <si>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</si>
  <si>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</si>
  <si>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</si>
  <si>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</si>
  <si>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</si>
  <si>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</si>
  <si>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</si>
  <si>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</si>
  <si>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</si>
  <si>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</si>
  <si>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</si>
  <si>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</si>
  <si>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</si>
  <si>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</si>
  <si>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</si>
  <si>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</si>
  <si>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</si>
  <si>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</si>
  <si>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</si>
  <si>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</si>
  <si>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</si>
  <si>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</si>
  <si>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</si>
  <si>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</si>
  <si>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</si>
  <si>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</si>
  <si>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</si>
  <si>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</si>
  <si>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</si>
  <si>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</si>
  <si>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</si>
  <si>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</si>
  <si>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</si>
  <si>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</si>
  <si>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</si>
  <si>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</si>
  <si>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塩竈市</t>
  </si>
  <si>
    <t>法適用</t>
  </si>
  <si>
    <t>下水道事業</t>
  </si>
  <si>
    <t>漁業集落排水</t>
  </si>
  <si>
    <t>H2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</si>
  <si>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</si>
  <si>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</si>
  <si>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</si>
  <si>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</si>
  <si>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</si>
  <si>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</si>
  <si>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</si>
  <si>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</si>
  <si>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</si>
  <si>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</si>
  <si>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</si>
  <si>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漁業集落排水事業は、その立地が過疎化の進む離島という特殊条件から、新規の利用者の増加を見込むことが困難であるうえ、現状の処理区域内人口では経営自体が非常に困難であると言わざるを得ない。
　令和2年度に公共下水道事業と統合し公営企業会計へ移行したことから、今後は、統合した長期的な財政計画のもと、ストックマネジメント事業にとりくみ一層の事業運営の効率化に取り組む必要があります。</t>
    <phoneticPr fontId="4"/>
  </si>
  <si>
    <t>①有形固定資産減価償却率は、類似団体と比較して小さくなっています。これは、法適用前の償却累計額を控除した額を、開始時点の資産として計上したためと思われます。
　また、令和６年度に減価償却費の再算定を行ったため、令和５年度と比較して数値が一時的に大きくなったと考えられます。
　管渠の老朽化が進行しています。今後は、ストックマネジメント計画に基づく効率的かつ効果的な施設更新を実施していきます。
②管渠老朽化率はありません。
③管渠改善率はありません。</t>
    <rPh sb="105" eb="107">
      <t>レイワ</t>
    </rPh>
    <rPh sb="108" eb="110">
      <t>ネンド</t>
    </rPh>
    <rPh sb="111" eb="113">
      <t>ヒカク</t>
    </rPh>
    <rPh sb="115" eb="117">
      <t>スウチ</t>
    </rPh>
    <rPh sb="118" eb="121">
      <t>イチジテキ</t>
    </rPh>
    <rPh sb="122" eb="123">
      <t>オオ</t>
    </rPh>
    <rPh sb="129" eb="130">
      <t>カンガ</t>
    </rPh>
    <phoneticPr fontId="4"/>
  </si>
  <si>
    <t>①経常収支比率は、100％を上回っており、健全な経営状態と言えます。しかし、当該施設は人口減少の進む離島に存していることから、利用者の増加が見込めないため、今後更なる事業運営の効率化に努める必要があります。
②累積欠損金比率は発生しておらず、健全な経営状態であります。
③流動比率は、100％を上回るため支払い能力は十分にあるとはいえます。
④企業債残高対事業規模比率は、類似団体と比較して高い数値となっています。今後は、ストックマネジメント計画に基づき慎重に検証します。
⑤経費回収率は令和５年度と比べて大幅に下がりました。これは、処理場の汚泥引抜作業があったため、汚水処理費が前年度に比べて増加したことが要因として考えられます。
⑥汚水処理原価は、前年度と比べて大幅に上昇しました。これは、処理場の汚泥引抜作業があったため、汚水処理費が前年度に比べて増加したことが要因として考えられます。また、当市の汚水処理原価は、類似団体と比較して非常に高くなっております。人口減少のため、他地域と比べ人口規模に対して施設規模が相対的に大きいため維持コストが高いものと分析します。
⑦施設利用率は、類似団体を少し下回る比率であり、前年度と比べて下がりました。これは、島内の人口減少に伴い、晴天時一日平均処理水量が減少したことが要因として考えられます。令和３年度までは災害復旧工事により工事関係者が流入し、施設利用率が高くなっていましたが、令和３年度に工事が完了したため、令和４年度からは数値が小さくなっています。
⑧水洗化率は、類似団体と比較して高い数値となっています。</t>
    <rPh sb="14" eb="16">
      <t>ウワマワ</t>
    </rPh>
    <rPh sb="21" eb="23">
      <t>ケンゼン</t>
    </rPh>
    <rPh sb="24" eb="28">
      <t>ケイエイジョウタイ</t>
    </rPh>
    <rPh sb="29" eb="30">
      <t>イ</t>
    </rPh>
    <rPh sb="43" eb="45">
      <t>ジンコウ</t>
    </rPh>
    <rPh sb="45" eb="47">
      <t>ゲンショウ</t>
    </rPh>
    <rPh sb="78" eb="80">
      <t>コンゴ</t>
    </rPh>
    <rPh sb="80" eb="81">
      <t>サラ</t>
    </rPh>
    <rPh sb="83" eb="87">
      <t>ジギョウウンエイ</t>
    </rPh>
    <rPh sb="88" eb="91">
      <t>コウリツカ</t>
    </rPh>
    <rPh sb="92" eb="93">
      <t>ツト</t>
    </rPh>
    <rPh sb="244" eb="246">
      <t>レイワ</t>
    </rPh>
    <rPh sb="247" eb="249">
      <t>ネンド</t>
    </rPh>
    <rPh sb="250" eb="251">
      <t>クラ</t>
    </rPh>
    <rPh sb="253" eb="255">
      <t>オオハバ</t>
    </rPh>
    <rPh sb="256" eb="257">
      <t>サ</t>
    </rPh>
    <rPh sb="267" eb="270">
      <t>ショリジョウ</t>
    </rPh>
    <rPh sb="271" eb="273">
      <t>オデイ</t>
    </rPh>
    <rPh sb="273" eb="275">
      <t>ヒキヌキ</t>
    </rPh>
    <rPh sb="275" eb="277">
      <t>サギョウ</t>
    </rPh>
    <rPh sb="284" eb="286">
      <t>オスイ</t>
    </rPh>
    <rPh sb="286" eb="288">
      <t>ショリ</t>
    </rPh>
    <rPh sb="288" eb="289">
      <t>ヒ</t>
    </rPh>
    <rPh sb="290" eb="293">
      <t>ゼンネンド</t>
    </rPh>
    <rPh sb="294" eb="295">
      <t>クラ</t>
    </rPh>
    <rPh sb="297" eb="299">
      <t>ゾウカ</t>
    </rPh>
    <rPh sb="304" eb="306">
      <t>ヨウイン</t>
    </rPh>
    <rPh sb="309" eb="310">
      <t>カンガ</t>
    </rPh>
    <rPh sb="326" eb="329">
      <t>ゼンネンド</t>
    </rPh>
    <rPh sb="330" eb="331">
      <t>クラ</t>
    </rPh>
    <rPh sb="333" eb="335">
      <t>オオハバ</t>
    </rPh>
    <rPh sb="336" eb="338">
      <t>ジョウショウ</t>
    </rPh>
    <rPh sb="347" eb="350">
      <t>ショリジョウ</t>
    </rPh>
    <rPh sb="399" eb="401">
      <t>トウシ</t>
    </rPh>
    <rPh sb="402" eb="404">
      <t>オスイ</t>
    </rPh>
    <rPh sb="404" eb="406">
      <t>ショリ</t>
    </rPh>
    <rPh sb="406" eb="408">
      <t>ゲンカ</t>
    </rPh>
    <rPh sb="419" eb="421">
      <t>ヒジョウ</t>
    </rPh>
    <rPh sb="432" eb="434">
      <t>ジンコウ</t>
    </rPh>
    <rPh sb="434" eb="436">
      <t>ゲンショウスコシタマワヒリツゼンネンドクラサトウナイジンコウゲンショウトモナセイテンジイチニチヘイキンショリスイリョウゲンショウヨウインカンガ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</si>
</sst>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08A-4765-A818-E075A8C792D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1.6</c:v>
                </c:pt>
                <c:pt idx="1">
                  <c:v>0.01</c:v>
                </c:pt>
                <c:pt idx="2">
                  <c:v>0.01</c:v>
                </c:pt>
                <c:pt idx="3" formatCode="#,##0.00;&quot;△&quot;#,##0.00">
                  <c:v>0</c:v>
                </c:pt>
                <c:pt idx="4" formatCode="#,##0.00;&quot;△&quot;#,##0.00">
                  <c:v>0</c:v>
                </c:pt>
              </c:numCache>
            </c:numRef>
          </c:val>
          <c:smooth val="0"/>
          <c:extLst>
            <c:ext xmlns:c16="http://schemas.microsoft.com/office/drawing/2014/chart" uri="{C3380CC4-5D6E-409C-BE32-E72D297353CC}">
              <c16:uniqueId val="{00000001-008A-4765-A818-E075A8C792D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100</c:v>
                </c:pt>
                <c:pt idx="1">
                  <c:v>93.01</c:v>
                </c:pt>
                <c:pt idx="2">
                  <c:v>27.42</c:v>
                </c:pt>
                <c:pt idx="3">
                  <c:v>24.19</c:v>
                </c:pt>
                <c:pt idx="4">
                  <c:v>19.89</c:v>
                </c:pt>
              </c:numCache>
            </c:numRef>
          </c:val>
          <c:extLst>
            <c:ext xmlns:c16="http://schemas.microsoft.com/office/drawing/2014/chart" uri="{C3380CC4-5D6E-409C-BE32-E72D297353CC}">
              <c16:uniqueId val="{00000000-80BE-43DF-A82A-10A85485EE7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30.19</c:v>
                </c:pt>
                <c:pt idx="1">
                  <c:v>28.77</c:v>
                </c:pt>
                <c:pt idx="2">
                  <c:v>26.22</c:v>
                </c:pt>
                <c:pt idx="3">
                  <c:v>26.12</c:v>
                </c:pt>
                <c:pt idx="4">
                  <c:v>27.81</c:v>
                </c:pt>
              </c:numCache>
            </c:numRef>
          </c:val>
          <c:smooth val="0"/>
          <c:extLst>
            <c:ext xmlns:c16="http://schemas.microsoft.com/office/drawing/2014/chart" uri="{C3380CC4-5D6E-409C-BE32-E72D297353CC}">
              <c16:uniqueId val="{00000001-80BE-43DF-A82A-10A85485EE7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88CA-471D-8D04-40B00A01AA6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79.09</c:v>
                </c:pt>
                <c:pt idx="1">
                  <c:v>78.900000000000006</c:v>
                </c:pt>
                <c:pt idx="2">
                  <c:v>78.03</c:v>
                </c:pt>
                <c:pt idx="3">
                  <c:v>78.55</c:v>
                </c:pt>
                <c:pt idx="4">
                  <c:v>78.680000000000007</c:v>
                </c:pt>
              </c:numCache>
            </c:numRef>
          </c:val>
          <c:smooth val="0"/>
          <c:extLst>
            <c:ext xmlns:c16="http://schemas.microsoft.com/office/drawing/2014/chart" uri="{C3380CC4-5D6E-409C-BE32-E72D297353CC}">
              <c16:uniqueId val="{00000001-88CA-471D-8D04-40B00A01AA6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278.45</c:v>
                </c:pt>
                <c:pt idx="1">
                  <c:v>114.81</c:v>
                </c:pt>
                <c:pt idx="2">
                  <c:v>113.53</c:v>
                </c:pt>
                <c:pt idx="3">
                  <c:v>112.26</c:v>
                </c:pt>
                <c:pt idx="4">
                  <c:v>110.37</c:v>
                </c:pt>
              </c:numCache>
            </c:numRef>
          </c:val>
          <c:extLst>
            <c:ext xmlns:c16="http://schemas.microsoft.com/office/drawing/2014/chart" uri="{C3380CC4-5D6E-409C-BE32-E72D297353CC}">
              <c16:uniqueId val="{00000000-B382-40F9-A7A1-AA46A89935B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101.18</c:v>
                </c:pt>
                <c:pt idx="1">
                  <c:v>99.89</c:v>
                </c:pt>
                <c:pt idx="2">
                  <c:v>104.12</c:v>
                </c:pt>
                <c:pt idx="3">
                  <c:v>105.98</c:v>
                </c:pt>
                <c:pt idx="4">
                  <c:v>107.11</c:v>
                </c:pt>
              </c:numCache>
            </c:numRef>
          </c:val>
          <c:smooth val="0"/>
          <c:extLst>
            <c:ext xmlns:c16="http://schemas.microsoft.com/office/drawing/2014/chart" uri="{C3380CC4-5D6E-409C-BE32-E72D297353CC}">
              <c16:uniqueId val="{00000001-B382-40F9-A7A1-AA46A89935B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3.33</c:v>
                </c:pt>
                <c:pt idx="1">
                  <c:v>6.72</c:v>
                </c:pt>
                <c:pt idx="2">
                  <c:v>8.98</c:v>
                </c:pt>
                <c:pt idx="3">
                  <c:v>11.92</c:v>
                </c:pt>
                <c:pt idx="4">
                  <c:v>17.329999999999998</c:v>
                </c:pt>
              </c:numCache>
            </c:numRef>
          </c:val>
          <c:extLst>
            <c:ext xmlns:c16="http://schemas.microsoft.com/office/drawing/2014/chart" uri="{C3380CC4-5D6E-409C-BE32-E72D297353CC}">
              <c16:uniqueId val="{00000000-BC98-421B-A0F2-9AE9F93DC41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20.14</c:v>
                </c:pt>
                <c:pt idx="1">
                  <c:v>23.17</c:v>
                </c:pt>
                <c:pt idx="2">
                  <c:v>25.29</c:v>
                </c:pt>
                <c:pt idx="3">
                  <c:v>28.31</c:v>
                </c:pt>
                <c:pt idx="4">
                  <c:v>23.92</c:v>
                </c:pt>
              </c:numCache>
            </c:numRef>
          </c:val>
          <c:smooth val="0"/>
          <c:extLst>
            <c:ext xmlns:c16="http://schemas.microsoft.com/office/drawing/2014/chart" uri="{C3380CC4-5D6E-409C-BE32-E72D297353CC}">
              <c16:uniqueId val="{00000001-BC98-421B-A0F2-9AE9F93DC41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5D-41EB-9127-10EBE081AFF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F5D-41EB-9127-10EBE081AFF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742-4EE4-AEDF-3FCF84A17A1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140.63</c:v>
                </c:pt>
                <c:pt idx="1">
                  <c:v>163.84</c:v>
                </c:pt>
                <c:pt idx="2">
                  <c:v>176.46</c:v>
                </c:pt>
                <c:pt idx="3">
                  <c:v>181.51</c:v>
                </c:pt>
                <c:pt idx="4">
                  <c:v>108.76</c:v>
                </c:pt>
              </c:numCache>
            </c:numRef>
          </c:val>
          <c:smooth val="0"/>
          <c:extLst>
            <c:ext xmlns:c16="http://schemas.microsoft.com/office/drawing/2014/chart" uri="{C3380CC4-5D6E-409C-BE32-E72D297353CC}">
              <c16:uniqueId val="{00000001-F742-4EE4-AEDF-3FCF84A17A1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140.21</c:v>
                </c:pt>
                <c:pt idx="1">
                  <c:v>754.02</c:v>
                </c:pt>
                <c:pt idx="2">
                  <c:v>363.34</c:v>
                </c:pt>
                <c:pt idx="3">
                  <c:v>345.97</c:v>
                </c:pt>
                <c:pt idx="4">
                  <c:v>395.35</c:v>
                </c:pt>
              </c:numCache>
            </c:numRef>
          </c:val>
          <c:extLst>
            <c:ext xmlns:c16="http://schemas.microsoft.com/office/drawing/2014/chart" uri="{C3380CC4-5D6E-409C-BE32-E72D297353CC}">
              <c16:uniqueId val="{00000000-3200-4102-981E-F2FCF634D31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56.53</c:v>
                </c:pt>
                <c:pt idx="1">
                  <c:v>59.66</c:v>
                </c:pt>
                <c:pt idx="2">
                  <c:v>61.64</c:v>
                </c:pt>
                <c:pt idx="3">
                  <c:v>69.819999999999993</c:v>
                </c:pt>
                <c:pt idx="4">
                  <c:v>72.13</c:v>
                </c:pt>
              </c:numCache>
            </c:numRef>
          </c:val>
          <c:smooth val="0"/>
          <c:extLst>
            <c:ext xmlns:c16="http://schemas.microsoft.com/office/drawing/2014/chart" uri="{C3380CC4-5D6E-409C-BE32-E72D297353CC}">
              <c16:uniqueId val="{00000001-3200-4102-981E-F2FCF634D31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3473.99</c:v>
                </c:pt>
                <c:pt idx="1">
                  <c:v>4525.34</c:v>
                </c:pt>
                <c:pt idx="2">
                  <c:v>4778.1499999999996</c:v>
                </c:pt>
                <c:pt idx="3">
                  <c:v>4635.1899999999996</c:v>
                </c:pt>
                <c:pt idx="4">
                  <c:v>4383.47</c:v>
                </c:pt>
              </c:numCache>
            </c:numRef>
          </c:val>
          <c:extLst>
            <c:ext xmlns:c16="http://schemas.microsoft.com/office/drawing/2014/chart" uri="{C3380CC4-5D6E-409C-BE32-E72D297353CC}">
              <c16:uniqueId val="{00000000-9BC3-4CD3-8928-584C0884F92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1095.52</c:v>
                </c:pt>
                <c:pt idx="1">
                  <c:v>1056.55</c:v>
                </c:pt>
                <c:pt idx="2">
                  <c:v>1278.54</c:v>
                </c:pt>
                <c:pt idx="3">
                  <c:v>1149.7</c:v>
                </c:pt>
                <c:pt idx="4">
                  <c:v>1420.25</c:v>
                </c:pt>
              </c:numCache>
            </c:numRef>
          </c:val>
          <c:smooth val="0"/>
          <c:extLst>
            <c:ext xmlns:c16="http://schemas.microsoft.com/office/drawing/2014/chart" uri="{C3380CC4-5D6E-409C-BE32-E72D297353CC}">
              <c16:uniqueId val="{00000001-9BC3-4CD3-8928-584C0884F92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6.33</c:v>
                </c:pt>
                <c:pt idx="1">
                  <c:v>7.22</c:v>
                </c:pt>
                <c:pt idx="2">
                  <c:v>18.55</c:v>
                </c:pt>
                <c:pt idx="3">
                  <c:v>26.93</c:v>
                </c:pt>
                <c:pt idx="4">
                  <c:v>14.03</c:v>
                </c:pt>
              </c:numCache>
            </c:numRef>
          </c:val>
          <c:extLst>
            <c:ext xmlns:c16="http://schemas.microsoft.com/office/drawing/2014/chart" uri="{C3380CC4-5D6E-409C-BE32-E72D297353CC}">
              <c16:uniqueId val="{00000000-63E5-4A31-9B98-10477F5B80F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39.64</c:v>
                </c:pt>
                <c:pt idx="1">
                  <c:v>40</c:v>
                </c:pt>
                <c:pt idx="2">
                  <c:v>38.74</c:v>
                </c:pt>
                <c:pt idx="3">
                  <c:v>35.96</c:v>
                </c:pt>
                <c:pt idx="4">
                  <c:v>32.700000000000003</c:v>
                </c:pt>
              </c:numCache>
            </c:numRef>
          </c:val>
          <c:smooth val="0"/>
          <c:extLst>
            <c:ext xmlns:c16="http://schemas.microsoft.com/office/drawing/2014/chart" uri="{C3380CC4-5D6E-409C-BE32-E72D297353CC}">
              <c16:uniqueId val="{00000001-63E5-4A31-9B98-10477F5B80F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2876.08</c:v>
                </c:pt>
                <c:pt idx="1">
                  <c:v>2543.5500000000002</c:v>
                </c:pt>
                <c:pt idx="2">
                  <c:v>1014.39</c:v>
                </c:pt>
                <c:pt idx="3">
                  <c:v>666.37</c:v>
                </c:pt>
                <c:pt idx="4">
                  <c:v>1330.93</c:v>
                </c:pt>
              </c:numCache>
            </c:numRef>
          </c:val>
          <c:extLst>
            <c:ext xmlns:c16="http://schemas.microsoft.com/office/drawing/2014/chart" uri="{C3380CC4-5D6E-409C-BE32-E72D297353CC}">
              <c16:uniqueId val="{00000000-B1D8-4A93-85E0-7D31BBF56DD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449.72</c:v>
                </c:pt>
                <c:pt idx="1">
                  <c:v>437.27</c:v>
                </c:pt>
                <c:pt idx="2">
                  <c:v>456.72</c:v>
                </c:pt>
                <c:pt idx="3">
                  <c:v>481.96</c:v>
                </c:pt>
                <c:pt idx="4">
                  <c:v>536.16999999999996</c:v>
                </c:pt>
              </c:numCache>
            </c:numRef>
          </c:val>
          <c:smooth val="0"/>
          <c:extLst>
            <c:ext xmlns:c16="http://schemas.microsoft.com/office/drawing/2014/chart" uri="{C3380CC4-5D6E-409C-BE32-E72D297353CC}">
              <c16:uniqueId val="{00000001-B1D8-4A93-85E0-7D31BBF56DD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【1,223.19】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【462.49】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【37.21】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C55" zoomScale="130" zoomScaleNormal="13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宮城県　塩竈市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80" t="s">
        <v>9</v>
      </c>
      <c r="BM7" s="81"/>
      <c r="BN7" s="81"/>
      <c r="BO7" s="81"/>
      <c r="BP7" s="81"/>
      <c r="BQ7" s="81"/>
      <c r="BR7" s="81"/>
      <c r="BS7" s="81"/>
      <c r="BT7" s="81"/>
      <c r="BU7" s="81"/>
      <c r="BV7" s="81"/>
      <c r="BW7" s="81"/>
      <c r="BX7" s="81"/>
      <c r="BY7" s="82"/>
    </row>
    <row r="8" spans="1:78" ht="18.75" customHeight="1" x14ac:dyDescent="0.15">
      <c r="A8" s="2"/>
      <c r="B8" s="76" t="str">
        <f>データ!I6</f>
        <v>法適用</v>
      </c>
      <c r="C8" s="76"/>
      <c r="D8" s="76"/>
      <c r="E8" s="76"/>
      <c r="F8" s="76"/>
      <c r="G8" s="76"/>
      <c r="H8" s="76"/>
      <c r="I8" s="76" t="str">
        <f>データ!J6</f>
        <v>下水道事業</v>
      </c>
      <c r="J8" s="76"/>
      <c r="K8" s="76"/>
      <c r="L8" s="76"/>
      <c r="M8" s="76"/>
      <c r="N8" s="76"/>
      <c r="O8" s="76"/>
      <c r="P8" s="76" t="str">
        <f>データ!K6</f>
        <v>漁業集落排水</v>
      </c>
      <c r="Q8" s="76"/>
      <c r="R8" s="76"/>
      <c r="S8" s="76"/>
      <c r="T8" s="76"/>
      <c r="U8" s="76"/>
      <c r="V8" s="76"/>
      <c r="W8" s="76" t="str">
        <f>データ!L6</f>
        <v>H2</v>
      </c>
      <c r="X8" s="76"/>
      <c r="Y8" s="76"/>
      <c r="Z8" s="76"/>
      <c r="AA8" s="76"/>
      <c r="AB8" s="76"/>
      <c r="AC8" s="76"/>
      <c r="AD8" s="77" t="str">
        <f>データ!$M$6</f>
        <v>非設置</v>
      </c>
      <c r="AE8" s="77"/>
      <c r="AF8" s="77"/>
      <c r="AG8" s="77"/>
      <c r="AH8" s="77"/>
      <c r="AI8" s="77"/>
      <c r="AJ8" s="77"/>
      <c r="AK8" s="3"/>
      <c r="AL8" s="50">
        <f>データ!S6</f>
        <v>51726</v>
      </c>
      <c r="AM8" s="50"/>
      <c r="AN8" s="50"/>
      <c r="AO8" s="50"/>
      <c r="AP8" s="50"/>
      <c r="AQ8" s="50"/>
      <c r="AR8" s="50"/>
      <c r="AS8" s="50"/>
      <c r="AT8" s="51">
        <f>データ!T6</f>
        <v>17.38</v>
      </c>
      <c r="AU8" s="51"/>
      <c r="AV8" s="51"/>
      <c r="AW8" s="51"/>
      <c r="AX8" s="51"/>
      <c r="AY8" s="51"/>
      <c r="AZ8" s="51"/>
      <c r="BA8" s="51"/>
      <c r="BB8" s="51">
        <f>データ!U6</f>
        <v>2976.18</v>
      </c>
      <c r="BC8" s="51"/>
      <c r="BD8" s="51"/>
      <c r="BE8" s="51"/>
      <c r="BF8" s="51"/>
      <c r="BG8" s="51"/>
      <c r="BH8" s="51"/>
      <c r="BI8" s="51"/>
      <c r="BJ8" s="3"/>
      <c r="BK8" s="3"/>
      <c r="BL8" s="72" t="s">
        <v>10</v>
      </c>
      <c r="BM8" s="73"/>
      <c r="BN8" s="74" t="s">
        <v>11</v>
      </c>
      <c r="BO8" s="74"/>
      <c r="BP8" s="74"/>
      <c r="BQ8" s="74"/>
      <c r="BR8" s="74"/>
      <c r="BS8" s="74"/>
      <c r="BT8" s="74"/>
      <c r="BU8" s="74"/>
      <c r="BV8" s="74"/>
      <c r="BW8" s="74"/>
      <c r="BX8" s="74"/>
      <c r="BY8" s="75"/>
    </row>
    <row r="9" spans="1:78" ht="18.75" customHeight="1" x14ac:dyDescent="0.15">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15">
      <c r="A10" s="2"/>
      <c r="B10" s="51" t="str">
        <f>データ!N6</f>
        <v>-</v>
      </c>
      <c r="C10" s="51"/>
      <c r="D10" s="51"/>
      <c r="E10" s="51"/>
      <c r="F10" s="51"/>
      <c r="G10" s="51"/>
      <c r="H10" s="51"/>
      <c r="I10" s="51">
        <f>データ!O6</f>
        <v>85.31</v>
      </c>
      <c r="J10" s="51"/>
      <c r="K10" s="51"/>
      <c r="L10" s="51"/>
      <c r="M10" s="51"/>
      <c r="N10" s="51"/>
      <c r="O10" s="51"/>
      <c r="P10" s="51">
        <f>データ!P6</f>
        <v>0.26</v>
      </c>
      <c r="Q10" s="51"/>
      <c r="R10" s="51"/>
      <c r="S10" s="51"/>
      <c r="T10" s="51"/>
      <c r="U10" s="51"/>
      <c r="V10" s="51"/>
      <c r="W10" s="51">
        <f>データ!Q6</f>
        <v>76.88</v>
      </c>
      <c r="X10" s="51"/>
      <c r="Y10" s="51"/>
      <c r="Z10" s="51"/>
      <c r="AA10" s="51"/>
      <c r="AB10" s="51"/>
      <c r="AC10" s="51"/>
      <c r="AD10" s="50">
        <f>データ!R6</f>
        <v>3300</v>
      </c>
      <c r="AE10" s="50"/>
      <c r="AF10" s="50"/>
      <c r="AG10" s="50"/>
      <c r="AH10" s="50"/>
      <c r="AI10" s="50"/>
      <c r="AJ10" s="50"/>
      <c r="AK10" s="2"/>
      <c r="AL10" s="50">
        <f>データ!V6</f>
        <v>136</v>
      </c>
      <c r="AM10" s="50"/>
      <c r="AN10" s="50"/>
      <c r="AO10" s="50"/>
      <c r="AP10" s="50"/>
      <c r="AQ10" s="50"/>
      <c r="AR10" s="50"/>
      <c r="AS10" s="50"/>
      <c r="AT10" s="51">
        <f>データ!W6</f>
        <v>0.12</v>
      </c>
      <c r="AU10" s="51"/>
      <c r="AV10" s="51"/>
      <c r="AW10" s="51"/>
      <c r="AX10" s="51"/>
      <c r="AY10" s="51"/>
      <c r="AZ10" s="51"/>
      <c r="BA10" s="51"/>
      <c r="BB10" s="51">
        <f>データ!X6</f>
        <v>1133.33</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6" t="s">
        <v>114</v>
      </c>
      <c r="BM16" s="67"/>
      <c r="BN16" s="67"/>
      <c r="BO16" s="67"/>
      <c r="BP16" s="67"/>
      <c r="BQ16" s="67"/>
      <c r="BR16" s="67"/>
      <c r="BS16" s="67"/>
      <c r="BT16" s="67"/>
      <c r="BU16" s="67"/>
      <c r="BV16" s="67"/>
      <c r="BW16" s="67"/>
      <c r="BX16" s="67"/>
      <c r="BY16" s="67"/>
      <c r="BZ16" s="6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6"/>
      <c r="BM17" s="67"/>
      <c r="BN17" s="67"/>
      <c r="BO17" s="67"/>
      <c r="BP17" s="67"/>
      <c r="BQ17" s="67"/>
      <c r="BR17" s="67"/>
      <c r="BS17" s="67"/>
      <c r="BT17" s="67"/>
      <c r="BU17" s="67"/>
      <c r="BV17" s="67"/>
      <c r="BW17" s="67"/>
      <c r="BX17" s="67"/>
      <c r="BY17" s="67"/>
      <c r="BZ17" s="6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6"/>
      <c r="BM18" s="67"/>
      <c r="BN18" s="67"/>
      <c r="BO18" s="67"/>
      <c r="BP18" s="67"/>
      <c r="BQ18" s="67"/>
      <c r="BR18" s="67"/>
      <c r="BS18" s="67"/>
      <c r="BT18" s="67"/>
      <c r="BU18" s="67"/>
      <c r="BV18" s="67"/>
      <c r="BW18" s="67"/>
      <c r="BX18" s="67"/>
      <c r="BY18" s="67"/>
      <c r="BZ18" s="6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6"/>
      <c r="BM19" s="67"/>
      <c r="BN19" s="67"/>
      <c r="BO19" s="67"/>
      <c r="BP19" s="67"/>
      <c r="BQ19" s="67"/>
      <c r="BR19" s="67"/>
      <c r="BS19" s="67"/>
      <c r="BT19" s="67"/>
      <c r="BU19" s="67"/>
      <c r="BV19" s="67"/>
      <c r="BW19" s="67"/>
      <c r="BX19" s="67"/>
      <c r="BY19" s="67"/>
      <c r="BZ19" s="6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6"/>
      <c r="BM20" s="67"/>
      <c r="BN20" s="67"/>
      <c r="BO20" s="67"/>
      <c r="BP20" s="67"/>
      <c r="BQ20" s="67"/>
      <c r="BR20" s="67"/>
      <c r="BS20" s="67"/>
      <c r="BT20" s="67"/>
      <c r="BU20" s="67"/>
      <c r="BV20" s="67"/>
      <c r="BW20" s="67"/>
      <c r="BX20" s="67"/>
      <c r="BY20" s="67"/>
      <c r="BZ20" s="6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6"/>
      <c r="BM21" s="67"/>
      <c r="BN21" s="67"/>
      <c r="BO21" s="67"/>
      <c r="BP21" s="67"/>
      <c r="BQ21" s="67"/>
      <c r="BR21" s="67"/>
      <c r="BS21" s="67"/>
      <c r="BT21" s="67"/>
      <c r="BU21" s="67"/>
      <c r="BV21" s="67"/>
      <c r="BW21" s="67"/>
      <c r="BX21" s="67"/>
      <c r="BY21" s="67"/>
      <c r="BZ21" s="6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6"/>
      <c r="BM22" s="67"/>
      <c r="BN22" s="67"/>
      <c r="BO22" s="67"/>
      <c r="BP22" s="67"/>
      <c r="BQ22" s="67"/>
      <c r="BR22" s="67"/>
      <c r="BS22" s="67"/>
      <c r="BT22" s="67"/>
      <c r="BU22" s="67"/>
      <c r="BV22" s="67"/>
      <c r="BW22" s="67"/>
      <c r="BX22" s="67"/>
      <c r="BY22" s="67"/>
      <c r="BZ22" s="6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6"/>
      <c r="BM23" s="67"/>
      <c r="BN23" s="67"/>
      <c r="BO23" s="67"/>
      <c r="BP23" s="67"/>
      <c r="BQ23" s="67"/>
      <c r="BR23" s="67"/>
      <c r="BS23" s="67"/>
      <c r="BT23" s="67"/>
      <c r="BU23" s="67"/>
      <c r="BV23" s="67"/>
      <c r="BW23" s="67"/>
      <c r="BX23" s="67"/>
      <c r="BY23" s="67"/>
      <c r="BZ23" s="6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6"/>
      <c r="BM24" s="67"/>
      <c r="BN24" s="67"/>
      <c r="BO24" s="67"/>
      <c r="BP24" s="67"/>
      <c r="BQ24" s="67"/>
      <c r="BR24" s="67"/>
      <c r="BS24" s="67"/>
      <c r="BT24" s="67"/>
      <c r="BU24" s="67"/>
      <c r="BV24" s="67"/>
      <c r="BW24" s="67"/>
      <c r="BX24" s="67"/>
      <c r="BY24" s="67"/>
      <c r="BZ24" s="6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6"/>
      <c r="BM25" s="67"/>
      <c r="BN25" s="67"/>
      <c r="BO25" s="67"/>
      <c r="BP25" s="67"/>
      <c r="BQ25" s="67"/>
      <c r="BR25" s="67"/>
      <c r="BS25" s="67"/>
      <c r="BT25" s="67"/>
      <c r="BU25" s="67"/>
      <c r="BV25" s="67"/>
      <c r="BW25" s="67"/>
      <c r="BX25" s="67"/>
      <c r="BY25" s="67"/>
      <c r="BZ25" s="6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6"/>
      <c r="BM26" s="67"/>
      <c r="BN26" s="67"/>
      <c r="BO26" s="67"/>
      <c r="BP26" s="67"/>
      <c r="BQ26" s="67"/>
      <c r="BR26" s="67"/>
      <c r="BS26" s="67"/>
      <c r="BT26" s="67"/>
      <c r="BU26" s="67"/>
      <c r="BV26" s="67"/>
      <c r="BW26" s="67"/>
      <c r="BX26" s="67"/>
      <c r="BY26" s="67"/>
      <c r="BZ26" s="6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6"/>
      <c r="BM27" s="67"/>
      <c r="BN27" s="67"/>
      <c r="BO27" s="67"/>
      <c r="BP27" s="67"/>
      <c r="BQ27" s="67"/>
      <c r="BR27" s="67"/>
      <c r="BS27" s="67"/>
      <c r="BT27" s="67"/>
      <c r="BU27" s="67"/>
      <c r="BV27" s="67"/>
      <c r="BW27" s="67"/>
      <c r="BX27" s="67"/>
      <c r="BY27" s="67"/>
      <c r="BZ27" s="6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6"/>
      <c r="BM28" s="67"/>
      <c r="BN28" s="67"/>
      <c r="BO28" s="67"/>
      <c r="BP28" s="67"/>
      <c r="BQ28" s="67"/>
      <c r="BR28" s="67"/>
      <c r="BS28" s="67"/>
      <c r="BT28" s="67"/>
      <c r="BU28" s="67"/>
      <c r="BV28" s="67"/>
      <c r="BW28" s="67"/>
      <c r="BX28" s="67"/>
      <c r="BY28" s="67"/>
      <c r="BZ28" s="6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6"/>
      <c r="BM29" s="67"/>
      <c r="BN29" s="67"/>
      <c r="BO29" s="67"/>
      <c r="BP29" s="67"/>
      <c r="BQ29" s="67"/>
      <c r="BR29" s="67"/>
      <c r="BS29" s="67"/>
      <c r="BT29" s="67"/>
      <c r="BU29" s="67"/>
      <c r="BV29" s="67"/>
      <c r="BW29" s="67"/>
      <c r="BX29" s="67"/>
      <c r="BY29" s="67"/>
      <c r="BZ29" s="6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6"/>
      <c r="BM30" s="67"/>
      <c r="BN30" s="67"/>
      <c r="BO30" s="67"/>
      <c r="BP30" s="67"/>
      <c r="BQ30" s="67"/>
      <c r="BR30" s="67"/>
      <c r="BS30" s="67"/>
      <c r="BT30" s="67"/>
      <c r="BU30" s="67"/>
      <c r="BV30" s="67"/>
      <c r="BW30" s="67"/>
      <c r="BX30" s="67"/>
      <c r="BY30" s="67"/>
      <c r="BZ30" s="6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6"/>
      <c r="BM31" s="67"/>
      <c r="BN31" s="67"/>
      <c r="BO31" s="67"/>
      <c r="BP31" s="67"/>
      <c r="BQ31" s="67"/>
      <c r="BR31" s="67"/>
      <c r="BS31" s="67"/>
      <c r="BT31" s="67"/>
      <c r="BU31" s="67"/>
      <c r="BV31" s="67"/>
      <c r="BW31" s="67"/>
      <c r="BX31" s="67"/>
      <c r="BY31" s="67"/>
      <c r="BZ31" s="6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6"/>
      <c r="BM32" s="67"/>
      <c r="BN32" s="67"/>
      <c r="BO32" s="67"/>
      <c r="BP32" s="67"/>
      <c r="BQ32" s="67"/>
      <c r="BR32" s="67"/>
      <c r="BS32" s="67"/>
      <c r="BT32" s="67"/>
      <c r="BU32" s="67"/>
      <c r="BV32" s="67"/>
      <c r="BW32" s="67"/>
      <c r="BX32" s="67"/>
      <c r="BY32" s="67"/>
      <c r="BZ32" s="6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6"/>
      <c r="BM33" s="67"/>
      <c r="BN33" s="67"/>
      <c r="BO33" s="67"/>
      <c r="BP33" s="67"/>
      <c r="BQ33" s="67"/>
      <c r="BR33" s="67"/>
      <c r="BS33" s="67"/>
      <c r="BT33" s="67"/>
      <c r="BU33" s="67"/>
      <c r="BV33" s="67"/>
      <c r="BW33" s="67"/>
      <c r="BX33" s="67"/>
      <c r="BY33" s="67"/>
      <c r="BZ33" s="6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6"/>
      <c r="BM34" s="67"/>
      <c r="BN34" s="67"/>
      <c r="BO34" s="67"/>
      <c r="BP34" s="67"/>
      <c r="BQ34" s="67"/>
      <c r="BR34" s="67"/>
      <c r="BS34" s="67"/>
      <c r="BT34" s="67"/>
      <c r="BU34" s="67"/>
      <c r="BV34" s="67"/>
      <c r="BW34" s="67"/>
      <c r="BX34" s="67"/>
      <c r="BY34" s="67"/>
      <c r="BZ34" s="6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6"/>
      <c r="BM35" s="67"/>
      <c r="BN35" s="67"/>
      <c r="BO35" s="67"/>
      <c r="BP35" s="67"/>
      <c r="BQ35" s="67"/>
      <c r="BR35" s="67"/>
      <c r="BS35" s="67"/>
      <c r="BT35" s="67"/>
      <c r="BU35" s="67"/>
      <c r="BV35" s="67"/>
      <c r="BW35" s="67"/>
      <c r="BX35" s="67"/>
      <c r="BY35" s="67"/>
      <c r="BZ35" s="6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6"/>
      <c r="BM36" s="67"/>
      <c r="BN36" s="67"/>
      <c r="BO36" s="67"/>
      <c r="BP36" s="67"/>
      <c r="BQ36" s="67"/>
      <c r="BR36" s="67"/>
      <c r="BS36" s="67"/>
      <c r="BT36" s="67"/>
      <c r="BU36" s="67"/>
      <c r="BV36" s="67"/>
      <c r="BW36" s="67"/>
      <c r="BX36" s="67"/>
      <c r="BY36" s="67"/>
      <c r="BZ36" s="6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6"/>
      <c r="BM37" s="67"/>
      <c r="BN37" s="67"/>
      <c r="BO37" s="67"/>
      <c r="BP37" s="67"/>
      <c r="BQ37" s="67"/>
      <c r="BR37" s="67"/>
      <c r="BS37" s="67"/>
      <c r="BT37" s="67"/>
      <c r="BU37" s="67"/>
      <c r="BV37" s="67"/>
      <c r="BW37" s="67"/>
      <c r="BX37" s="67"/>
      <c r="BY37" s="67"/>
      <c r="BZ37" s="6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6"/>
      <c r="BM38" s="67"/>
      <c r="BN38" s="67"/>
      <c r="BO38" s="67"/>
      <c r="BP38" s="67"/>
      <c r="BQ38" s="67"/>
      <c r="BR38" s="67"/>
      <c r="BS38" s="67"/>
      <c r="BT38" s="67"/>
      <c r="BU38" s="67"/>
      <c r="BV38" s="67"/>
      <c r="BW38" s="67"/>
      <c r="BX38" s="67"/>
      <c r="BY38" s="67"/>
      <c r="BZ38" s="6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6"/>
      <c r="BM39" s="67"/>
      <c r="BN39" s="67"/>
      <c r="BO39" s="67"/>
      <c r="BP39" s="67"/>
      <c r="BQ39" s="67"/>
      <c r="BR39" s="67"/>
      <c r="BS39" s="67"/>
      <c r="BT39" s="67"/>
      <c r="BU39" s="67"/>
      <c r="BV39" s="67"/>
      <c r="BW39" s="67"/>
      <c r="BX39" s="67"/>
      <c r="BY39" s="67"/>
      <c r="BZ39" s="6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6"/>
      <c r="BM40" s="67"/>
      <c r="BN40" s="67"/>
      <c r="BO40" s="67"/>
      <c r="BP40" s="67"/>
      <c r="BQ40" s="67"/>
      <c r="BR40" s="67"/>
      <c r="BS40" s="67"/>
      <c r="BT40" s="67"/>
      <c r="BU40" s="67"/>
      <c r="BV40" s="67"/>
      <c r="BW40" s="67"/>
      <c r="BX40" s="67"/>
      <c r="BY40" s="67"/>
      <c r="BZ40" s="6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6"/>
      <c r="BM41" s="67"/>
      <c r="BN41" s="67"/>
      <c r="BO41" s="67"/>
      <c r="BP41" s="67"/>
      <c r="BQ41" s="67"/>
      <c r="BR41" s="67"/>
      <c r="BS41" s="67"/>
      <c r="BT41" s="67"/>
      <c r="BU41" s="67"/>
      <c r="BV41" s="67"/>
      <c r="BW41" s="67"/>
      <c r="BX41" s="67"/>
      <c r="BY41" s="67"/>
      <c r="BZ41" s="6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6"/>
      <c r="BM42" s="67"/>
      <c r="BN42" s="67"/>
      <c r="BO42" s="67"/>
      <c r="BP42" s="67"/>
      <c r="BQ42" s="67"/>
      <c r="BR42" s="67"/>
      <c r="BS42" s="67"/>
      <c r="BT42" s="67"/>
      <c r="BU42" s="67"/>
      <c r="BV42" s="67"/>
      <c r="BW42" s="67"/>
      <c r="BX42" s="67"/>
      <c r="BY42" s="67"/>
      <c r="BZ42" s="6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6"/>
      <c r="BM43" s="67"/>
      <c r="BN43" s="67"/>
      <c r="BO43" s="67"/>
      <c r="BP43" s="67"/>
      <c r="BQ43" s="67"/>
      <c r="BR43" s="67"/>
      <c r="BS43" s="67"/>
      <c r="BT43" s="67"/>
      <c r="BU43" s="67"/>
      <c r="BV43" s="67"/>
      <c r="BW43" s="67"/>
      <c r="BX43" s="67"/>
      <c r="BY43" s="67"/>
      <c r="BZ43" s="6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9"/>
      <c r="BM44" s="70"/>
      <c r="BN44" s="70"/>
      <c r="BO44" s="70"/>
      <c r="BP44" s="70"/>
      <c r="BQ44" s="70"/>
      <c r="BR44" s="70"/>
      <c r="BS44" s="70"/>
      <c r="BT44" s="70"/>
      <c r="BU44" s="70"/>
      <c r="BV44" s="70"/>
      <c r="BW44" s="70"/>
      <c r="BX44" s="70"/>
      <c r="BY44" s="70"/>
      <c r="BZ44" s="7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112</v>
      </c>
      <c r="BM66" s="44"/>
      <c r="BN66" s="44"/>
      <c r="BO66" s="44"/>
      <c r="BP66" s="44"/>
      <c r="BQ66" s="44"/>
      <c r="BR66" s="44"/>
      <c r="BS66" s="44"/>
      <c r="BT66" s="44"/>
      <c r="BU66" s="44"/>
      <c r="BV66" s="44"/>
      <c r="BW66" s="44"/>
      <c r="BX66" s="44"/>
      <c r="BY66" s="44"/>
      <c r="BZ66" s="45"/>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15">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【104.55】</v>
      </c>
      <c r="F85" s="12" t="str">
        <f>データ!AT6</f>
        <v>【84.87】</v>
      </c>
      <c r="G85" s="12" t="str">
        <f>データ!BE6</f>
        <v>【71.46】</v>
      </c>
      <c r="H85" s="12" t="str">
        <f>データ!BP6</f>
        <v>【1,223.19】</v>
      </c>
      <c r="I85" s="12" t="str">
        <f>データ!CA6</f>
        <v>【37.21】</v>
      </c>
      <c r="J85" s="12" t="str">
        <f>データ!CL6</f>
        <v>【462.49】</v>
      </c>
      <c r="K85" s="12" t="str">
        <f>データ!CW6</f>
        <v>【30.09】</v>
      </c>
      <c r="L85" s="12" t="str">
        <f>データ!DH6</f>
        <v>【80.97】</v>
      </c>
      <c r="M85" s="12" t="str">
        <f>データ!DS6</f>
        <v>【26.63】</v>
      </c>
      <c r="N85" s="12" t="str">
        <f>データ!ED6</f>
        <v>【0.00】</v>
      </c>
      <c r="O85" s="12" t="str">
        <f>データ!EO6</f>
        <v>【0.00】</v>
      </c>
    </row>
  </sheetData>
  <sheetProtection algorithmName="SHA-512" hashValue="TwqnkLEOHcl84+biHVB9cB6s71Qk864Ye9zRg8PRblRPa0tB+IaYqOc59af7bAhZ6yme83s7xaA0fFfl3U1fXg==" saltValue="eZXAzHjD8DZxQkYP6tsVD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15">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42030</v>
      </c>
      <c r="D6" s="19">
        <f t="shared" si="3"/>
        <v>46</v>
      </c>
      <c r="E6" s="19">
        <f t="shared" si="3"/>
        <v>17</v>
      </c>
      <c r="F6" s="19">
        <f t="shared" si="3"/>
        <v>6</v>
      </c>
      <c r="G6" s="19">
        <f t="shared" si="3"/>
        <v>0</v>
      </c>
      <c r="H6" s="19" t="str">
        <f t="shared" si="3"/>
        <v>宮城県　塩竈市</v>
      </c>
      <c r="I6" s="19" t="str">
        <f t="shared" si="3"/>
        <v>法適用</v>
      </c>
      <c r="J6" s="19" t="str">
        <f t="shared" si="3"/>
        <v>下水道事業</v>
      </c>
      <c r="K6" s="19" t="str">
        <f t="shared" si="3"/>
        <v>漁業集落排水</v>
      </c>
      <c r="L6" s="19" t="str">
        <f t="shared" si="3"/>
        <v>H2</v>
      </c>
      <c r="M6" s="19" t="str">
        <f t="shared" si="3"/>
        <v>非設置</v>
      </c>
      <c r="N6" s="20" t="str">
        <f t="shared" si="3"/>
        <v>-</v>
      </c>
      <c r="O6" s="20">
        <f t="shared" si="3"/>
        <v>85.31</v>
      </c>
      <c r="P6" s="20">
        <f t="shared" si="3"/>
        <v>0.26</v>
      </c>
      <c r="Q6" s="20">
        <f t="shared" si="3"/>
        <v>76.88</v>
      </c>
      <c r="R6" s="20">
        <f t="shared" si="3"/>
        <v>3300</v>
      </c>
      <c r="S6" s="20">
        <f t="shared" si="3"/>
        <v>51726</v>
      </c>
      <c r="T6" s="20">
        <f t="shared" si="3"/>
        <v>17.38</v>
      </c>
      <c r="U6" s="20">
        <f t="shared" si="3"/>
        <v>2976.18</v>
      </c>
      <c r="V6" s="20">
        <f t="shared" si="3"/>
        <v>136</v>
      </c>
      <c r="W6" s="20">
        <f t="shared" si="3"/>
        <v>0.12</v>
      </c>
      <c r="X6" s="20">
        <f t="shared" si="3"/>
        <v>1133.33</v>
      </c>
      <c r="Y6" s="21">
        <f>IF(Y7="",NA(),Y7)</f>
        <v>278.45</v>
      </c>
      <c r="Z6" s="21">
        <f t="shared" ref="Z6:AH6" si="4">IF(Z7="",NA(),Z7)</f>
        <v>114.81</v>
      </c>
      <c r="AA6" s="21">
        <f t="shared" si="4"/>
        <v>113.53</v>
      </c>
      <c r="AB6" s="21">
        <f t="shared" si="4"/>
        <v>112.26</v>
      </c>
      <c r="AC6" s="21">
        <f t="shared" si="4"/>
        <v>110.37</v>
      </c>
      <c r="AD6" s="21">
        <f t="shared" si="4"/>
        <v>101.18</v>
      </c>
      <c r="AE6" s="21">
        <f t="shared" si="4"/>
        <v>99.89</v>
      </c>
      <c r="AF6" s="21">
        <f t="shared" si="4"/>
        <v>104.12</v>
      </c>
      <c r="AG6" s="21">
        <f t="shared" si="4"/>
        <v>105.98</v>
      </c>
      <c r="AH6" s="21">
        <f t="shared" si="4"/>
        <v>107.11</v>
      </c>
      <c r="AI6" s="20" t="str">
        <f>IF(AI7="","",IF(AI7="-","【-】","【"&amp;SUBSTITUTE(TEXT(AI7,"#,##0.00"),"-","△")&amp;"】"))</f>
        <v>【104.55】</v>
      </c>
      <c r="AJ6" s="20">
        <f>IF(AJ7="",NA(),AJ7)</f>
        <v>0</v>
      </c>
      <c r="AK6" s="20">
        <f t="shared" ref="AK6:AS6" si="5">IF(AK7="",NA(),AK7)</f>
        <v>0</v>
      </c>
      <c r="AL6" s="20">
        <f t="shared" si="5"/>
        <v>0</v>
      </c>
      <c r="AM6" s="20">
        <f t="shared" si="5"/>
        <v>0</v>
      </c>
      <c r="AN6" s="20">
        <f t="shared" si="5"/>
        <v>0</v>
      </c>
      <c r="AO6" s="21">
        <f t="shared" si="5"/>
        <v>140.63</v>
      </c>
      <c r="AP6" s="21">
        <f t="shared" si="5"/>
        <v>163.84</v>
      </c>
      <c r="AQ6" s="21">
        <f t="shared" si="5"/>
        <v>176.46</v>
      </c>
      <c r="AR6" s="21">
        <f t="shared" si="5"/>
        <v>181.51</v>
      </c>
      <c r="AS6" s="21">
        <f t="shared" si="5"/>
        <v>108.76</v>
      </c>
      <c r="AT6" s="20" t="str">
        <f>IF(AT7="","",IF(AT7="-","【-】","【"&amp;SUBSTITUTE(TEXT(AT7,"#,##0.00"),"-","△")&amp;"】"))</f>
        <v>【84.87】</v>
      </c>
      <c r="AU6" s="21">
        <f>IF(AU7="",NA(),AU7)</f>
        <v>140.21</v>
      </c>
      <c r="AV6" s="21">
        <f t="shared" ref="AV6:BD6" si="6">IF(AV7="",NA(),AV7)</f>
        <v>754.02</v>
      </c>
      <c r="AW6" s="21">
        <f t="shared" si="6"/>
        <v>363.34</v>
      </c>
      <c r="AX6" s="21">
        <f t="shared" si="6"/>
        <v>345.97</v>
      </c>
      <c r="AY6" s="21">
        <f t="shared" si="6"/>
        <v>395.35</v>
      </c>
      <c r="AZ6" s="21">
        <f t="shared" si="6"/>
        <v>56.53</v>
      </c>
      <c r="BA6" s="21">
        <f t="shared" si="6"/>
        <v>59.66</v>
      </c>
      <c r="BB6" s="21">
        <f t="shared" si="6"/>
        <v>61.64</v>
      </c>
      <c r="BC6" s="21">
        <f t="shared" si="6"/>
        <v>69.819999999999993</v>
      </c>
      <c r="BD6" s="21">
        <f t="shared" si="6"/>
        <v>72.13</v>
      </c>
      <c r="BE6" s="20" t="str">
        <f>IF(BE7="","",IF(BE7="-","【-】","【"&amp;SUBSTITUTE(TEXT(BE7,"#,##0.00"),"-","△")&amp;"】"))</f>
        <v>【71.46】</v>
      </c>
      <c r="BF6" s="21">
        <f>IF(BF7="",NA(),BF7)</f>
        <v>3473.99</v>
      </c>
      <c r="BG6" s="21">
        <f t="shared" ref="BG6:BO6" si="7">IF(BG7="",NA(),BG7)</f>
        <v>4525.34</v>
      </c>
      <c r="BH6" s="21">
        <f t="shared" si="7"/>
        <v>4778.1499999999996</v>
      </c>
      <c r="BI6" s="21">
        <f t="shared" si="7"/>
        <v>4635.1899999999996</v>
      </c>
      <c r="BJ6" s="21">
        <f t="shared" si="7"/>
        <v>4383.47</v>
      </c>
      <c r="BK6" s="21">
        <f t="shared" si="7"/>
        <v>1095.52</v>
      </c>
      <c r="BL6" s="21">
        <f t="shared" si="7"/>
        <v>1056.55</v>
      </c>
      <c r="BM6" s="21">
        <f t="shared" si="7"/>
        <v>1278.54</v>
      </c>
      <c r="BN6" s="21">
        <f t="shared" si="7"/>
        <v>1149.7</v>
      </c>
      <c r="BO6" s="21">
        <f t="shared" si="7"/>
        <v>1420.25</v>
      </c>
      <c r="BP6" s="20" t="str">
        <f>IF(BP7="","",IF(BP7="-","【-】","【"&amp;SUBSTITUTE(TEXT(BP7,"#,##0.00"),"-","△")&amp;"】"))</f>
        <v>【1,223.19】</v>
      </c>
      <c r="BQ6" s="21">
        <f>IF(BQ7="",NA(),BQ7)</f>
        <v>6.33</v>
      </c>
      <c r="BR6" s="21">
        <f t="shared" ref="BR6:BZ6" si="8">IF(BR7="",NA(),BR7)</f>
        <v>7.22</v>
      </c>
      <c r="BS6" s="21">
        <f t="shared" si="8"/>
        <v>18.55</v>
      </c>
      <c r="BT6" s="21">
        <f t="shared" si="8"/>
        <v>26.93</v>
      </c>
      <c r="BU6" s="21">
        <f t="shared" si="8"/>
        <v>14.03</v>
      </c>
      <c r="BV6" s="21">
        <f t="shared" si="8"/>
        <v>39.64</v>
      </c>
      <c r="BW6" s="21">
        <f t="shared" si="8"/>
        <v>40</v>
      </c>
      <c r="BX6" s="21">
        <f t="shared" si="8"/>
        <v>38.74</v>
      </c>
      <c r="BY6" s="21">
        <f t="shared" si="8"/>
        <v>35.96</v>
      </c>
      <c r="BZ6" s="21">
        <f t="shared" si="8"/>
        <v>32.700000000000003</v>
      </c>
      <c r="CA6" s="20" t="str">
        <f>IF(CA7="","",IF(CA7="-","【-】","【"&amp;SUBSTITUTE(TEXT(CA7,"#,##0.00"),"-","△")&amp;"】"))</f>
        <v>【37.21】</v>
      </c>
      <c r="CB6" s="21">
        <f>IF(CB7="",NA(),CB7)</f>
        <v>2876.08</v>
      </c>
      <c r="CC6" s="21">
        <f t="shared" ref="CC6:CK6" si="9">IF(CC7="",NA(),CC7)</f>
        <v>2543.5500000000002</v>
      </c>
      <c r="CD6" s="21">
        <f t="shared" si="9"/>
        <v>1014.39</v>
      </c>
      <c r="CE6" s="21">
        <f t="shared" si="9"/>
        <v>666.37</v>
      </c>
      <c r="CF6" s="21">
        <f t="shared" si="9"/>
        <v>1330.93</v>
      </c>
      <c r="CG6" s="21">
        <f t="shared" si="9"/>
        <v>449.72</v>
      </c>
      <c r="CH6" s="21">
        <f t="shared" si="9"/>
        <v>437.27</v>
      </c>
      <c r="CI6" s="21">
        <f t="shared" si="9"/>
        <v>456.72</v>
      </c>
      <c r="CJ6" s="21">
        <f t="shared" si="9"/>
        <v>481.96</v>
      </c>
      <c r="CK6" s="21">
        <f t="shared" si="9"/>
        <v>536.16999999999996</v>
      </c>
      <c r="CL6" s="20" t="str">
        <f>IF(CL7="","",IF(CL7="-","【-】","【"&amp;SUBSTITUTE(TEXT(CL7,"#,##0.00"),"-","△")&amp;"】"))</f>
        <v>【462.49】</v>
      </c>
      <c r="CM6" s="21">
        <f>IF(CM7="",NA(),CM7)</f>
        <v>100</v>
      </c>
      <c r="CN6" s="21">
        <f t="shared" ref="CN6:CV6" si="10">IF(CN7="",NA(),CN7)</f>
        <v>93.01</v>
      </c>
      <c r="CO6" s="21">
        <f t="shared" si="10"/>
        <v>27.42</v>
      </c>
      <c r="CP6" s="21">
        <f t="shared" si="10"/>
        <v>24.19</v>
      </c>
      <c r="CQ6" s="21">
        <f t="shared" si="10"/>
        <v>19.89</v>
      </c>
      <c r="CR6" s="21">
        <f t="shared" si="10"/>
        <v>30.19</v>
      </c>
      <c r="CS6" s="21">
        <f t="shared" si="10"/>
        <v>28.77</v>
      </c>
      <c r="CT6" s="21">
        <f t="shared" si="10"/>
        <v>26.22</v>
      </c>
      <c r="CU6" s="21">
        <f t="shared" si="10"/>
        <v>26.12</v>
      </c>
      <c r="CV6" s="21">
        <f t="shared" si="10"/>
        <v>27.81</v>
      </c>
      <c r="CW6" s="20" t="str">
        <f>IF(CW7="","",IF(CW7="-","【-】","【"&amp;SUBSTITUTE(TEXT(CW7,"#,##0.00"),"-","△")&amp;"】"))</f>
        <v>【30.09】</v>
      </c>
      <c r="CX6" s="21">
        <f>IF(CX7="",NA(),CX7)</f>
        <v>100</v>
      </c>
      <c r="CY6" s="21">
        <f t="shared" ref="CY6:DG6" si="11">IF(CY7="",NA(),CY7)</f>
        <v>100</v>
      </c>
      <c r="CZ6" s="21">
        <f t="shared" si="11"/>
        <v>100</v>
      </c>
      <c r="DA6" s="21">
        <f t="shared" si="11"/>
        <v>100</v>
      </c>
      <c r="DB6" s="21">
        <f t="shared" si="11"/>
        <v>100</v>
      </c>
      <c r="DC6" s="21">
        <f t="shared" si="11"/>
        <v>79.09</v>
      </c>
      <c r="DD6" s="21">
        <f t="shared" si="11"/>
        <v>78.900000000000006</v>
      </c>
      <c r="DE6" s="21">
        <f t="shared" si="11"/>
        <v>78.03</v>
      </c>
      <c r="DF6" s="21">
        <f t="shared" si="11"/>
        <v>78.55</v>
      </c>
      <c r="DG6" s="21">
        <f t="shared" si="11"/>
        <v>78.680000000000007</v>
      </c>
      <c r="DH6" s="20" t="str">
        <f>IF(DH7="","",IF(DH7="-","【-】","【"&amp;SUBSTITUTE(TEXT(DH7,"#,##0.00"),"-","△")&amp;"】"))</f>
        <v>【80.97】</v>
      </c>
      <c r="DI6" s="21">
        <f>IF(DI7="",NA(),DI7)</f>
        <v>3.33</v>
      </c>
      <c r="DJ6" s="21">
        <f t="shared" ref="DJ6:DR6" si="12">IF(DJ7="",NA(),DJ7)</f>
        <v>6.72</v>
      </c>
      <c r="DK6" s="21">
        <f t="shared" si="12"/>
        <v>8.98</v>
      </c>
      <c r="DL6" s="21">
        <f t="shared" si="12"/>
        <v>11.92</v>
      </c>
      <c r="DM6" s="21">
        <f t="shared" si="12"/>
        <v>17.329999999999998</v>
      </c>
      <c r="DN6" s="21">
        <f t="shared" si="12"/>
        <v>20.14</v>
      </c>
      <c r="DO6" s="21">
        <f t="shared" si="12"/>
        <v>23.17</v>
      </c>
      <c r="DP6" s="21">
        <f t="shared" si="12"/>
        <v>25.29</v>
      </c>
      <c r="DQ6" s="21">
        <f t="shared" si="12"/>
        <v>28.31</v>
      </c>
      <c r="DR6" s="21">
        <f t="shared" si="12"/>
        <v>23.92</v>
      </c>
      <c r="DS6" s="20" t="str">
        <f>IF(DS7="","",IF(DS7="-","【-】","【"&amp;SUBSTITUTE(TEXT(DS7,"#,##0.00"),"-","△")&amp;"】"))</f>
        <v>【26.63】</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1.6</v>
      </c>
      <c r="EK6" s="21">
        <f t="shared" si="14"/>
        <v>0.01</v>
      </c>
      <c r="EL6" s="21">
        <f t="shared" si="14"/>
        <v>0.01</v>
      </c>
      <c r="EM6" s="20">
        <f t="shared" si="14"/>
        <v>0</v>
      </c>
      <c r="EN6" s="20">
        <f t="shared" si="14"/>
        <v>0</v>
      </c>
      <c r="EO6" s="20" t="str">
        <f>IF(EO7="","",IF(EO7="-","【-】","【"&amp;SUBSTITUTE(TEXT(EO7,"#,##0.00"),"-","△")&amp;"】"))</f>
        <v>【0.00】</v>
      </c>
    </row>
    <row r="7" spans="1:148" s="22" customFormat="1" x14ac:dyDescent="0.15">
      <c r="A7" s="14"/>
      <c r="B7" s="23">
        <v>2024</v>
      </c>
      <c r="C7" s="23">
        <v>42030</v>
      </c>
      <c r="D7" s="23">
        <v>46</v>
      </c>
      <c r="E7" s="23">
        <v>17</v>
      </c>
      <c r="F7" s="23">
        <v>6</v>
      </c>
      <c r="G7" s="23">
        <v>0</v>
      </c>
      <c r="H7" s="23" t="s">
        <v>96</v>
      </c>
      <c r="I7" s="23" t="s">
        <v>97</v>
      </c>
      <c r="J7" s="23" t="s">
        <v>98</v>
      </c>
      <c r="K7" s="23" t="s">
        <v>99</v>
      </c>
      <c r="L7" s="23" t="s">
        <v>100</v>
      </c>
      <c r="M7" s="23" t="s">
        <v>101</v>
      </c>
      <c r="N7" s="24" t="s">
        <v>102</v>
      </c>
      <c r="O7" s="24">
        <v>85.31</v>
      </c>
      <c r="P7" s="24">
        <v>0.26</v>
      </c>
      <c r="Q7" s="24">
        <v>76.88</v>
      </c>
      <c r="R7" s="24">
        <v>3300</v>
      </c>
      <c r="S7" s="24">
        <v>51726</v>
      </c>
      <c r="T7" s="24">
        <v>17.38</v>
      </c>
      <c r="U7" s="24">
        <v>2976.18</v>
      </c>
      <c r="V7" s="24">
        <v>136</v>
      </c>
      <c r="W7" s="24">
        <v>0.12</v>
      </c>
      <c r="X7" s="24">
        <v>1133.33</v>
      </c>
      <c r="Y7" s="24">
        <v>278.45</v>
      </c>
      <c r="Z7" s="24">
        <v>114.81</v>
      </c>
      <c r="AA7" s="24">
        <v>113.53</v>
      </c>
      <c r="AB7" s="24">
        <v>112.26</v>
      </c>
      <c r="AC7" s="24">
        <v>110.37</v>
      </c>
      <c r="AD7" s="24">
        <v>101.18</v>
      </c>
      <c r="AE7" s="24">
        <v>99.89</v>
      </c>
      <c r="AF7" s="24">
        <v>104.12</v>
      </c>
      <c r="AG7" s="24">
        <v>105.98</v>
      </c>
      <c r="AH7" s="24">
        <v>107.11</v>
      </c>
      <c r="AI7" s="24">
        <v>104.55</v>
      </c>
      <c r="AJ7" s="24">
        <v>0</v>
      </c>
      <c r="AK7" s="24">
        <v>0</v>
      </c>
      <c r="AL7" s="24">
        <v>0</v>
      </c>
      <c r="AM7" s="24">
        <v>0</v>
      </c>
      <c r="AN7" s="24">
        <v>0</v>
      </c>
      <c r="AO7" s="24">
        <v>140.63</v>
      </c>
      <c r="AP7" s="24">
        <v>163.84</v>
      </c>
      <c r="AQ7" s="24">
        <v>176.46</v>
      </c>
      <c r="AR7" s="24">
        <v>181.51</v>
      </c>
      <c r="AS7" s="24">
        <v>108.76</v>
      </c>
      <c r="AT7" s="24">
        <v>84.87</v>
      </c>
      <c r="AU7" s="24">
        <v>140.21</v>
      </c>
      <c r="AV7" s="24">
        <v>754.02</v>
      </c>
      <c r="AW7" s="24">
        <v>363.34</v>
      </c>
      <c r="AX7" s="24">
        <v>345.97</v>
      </c>
      <c r="AY7" s="24">
        <v>395.35</v>
      </c>
      <c r="AZ7" s="24">
        <v>56.53</v>
      </c>
      <c r="BA7" s="24">
        <v>59.66</v>
      </c>
      <c r="BB7" s="24">
        <v>61.64</v>
      </c>
      <c r="BC7" s="24">
        <v>69.819999999999993</v>
      </c>
      <c r="BD7" s="24">
        <v>72.13</v>
      </c>
      <c r="BE7" s="24">
        <v>71.459999999999994</v>
      </c>
      <c r="BF7" s="24">
        <v>3473.99</v>
      </c>
      <c r="BG7" s="24">
        <v>4525.34</v>
      </c>
      <c r="BH7" s="24">
        <v>4778.1499999999996</v>
      </c>
      <c r="BI7" s="24">
        <v>4635.1899999999996</v>
      </c>
      <c r="BJ7" s="24">
        <v>4383.47</v>
      </c>
      <c r="BK7" s="24">
        <v>1095.52</v>
      </c>
      <c r="BL7" s="24">
        <v>1056.55</v>
      </c>
      <c r="BM7" s="24">
        <v>1278.54</v>
      </c>
      <c r="BN7" s="24">
        <v>1149.7</v>
      </c>
      <c r="BO7" s="24">
        <v>1420.25</v>
      </c>
      <c r="BP7" s="24">
        <v>1223.19</v>
      </c>
      <c r="BQ7" s="24">
        <v>6.33</v>
      </c>
      <c r="BR7" s="24">
        <v>7.22</v>
      </c>
      <c r="BS7" s="24">
        <v>18.55</v>
      </c>
      <c r="BT7" s="24">
        <v>26.93</v>
      </c>
      <c r="BU7" s="24">
        <v>14.03</v>
      </c>
      <c r="BV7" s="24">
        <v>39.64</v>
      </c>
      <c r="BW7" s="24">
        <v>40</v>
      </c>
      <c r="BX7" s="24">
        <v>38.74</v>
      </c>
      <c r="BY7" s="24">
        <v>35.96</v>
      </c>
      <c r="BZ7" s="24">
        <v>32.700000000000003</v>
      </c>
      <c r="CA7" s="24">
        <v>37.21</v>
      </c>
      <c r="CB7" s="24">
        <v>2876.08</v>
      </c>
      <c r="CC7" s="24">
        <v>2543.5500000000002</v>
      </c>
      <c r="CD7" s="24">
        <v>1014.39</v>
      </c>
      <c r="CE7" s="24">
        <v>666.37</v>
      </c>
      <c r="CF7" s="24">
        <v>1330.93</v>
      </c>
      <c r="CG7" s="24">
        <v>449.72</v>
      </c>
      <c r="CH7" s="24">
        <v>437.27</v>
      </c>
      <c r="CI7" s="24">
        <v>456.72</v>
      </c>
      <c r="CJ7" s="24">
        <v>481.96</v>
      </c>
      <c r="CK7" s="24">
        <v>536.16999999999996</v>
      </c>
      <c r="CL7" s="24">
        <v>462.49</v>
      </c>
      <c r="CM7" s="24">
        <v>100</v>
      </c>
      <c r="CN7" s="24">
        <v>93.01</v>
      </c>
      <c r="CO7" s="24">
        <v>27.42</v>
      </c>
      <c r="CP7" s="24">
        <v>24.19</v>
      </c>
      <c r="CQ7" s="24">
        <v>19.89</v>
      </c>
      <c r="CR7" s="24">
        <v>30.19</v>
      </c>
      <c r="CS7" s="24">
        <v>28.77</v>
      </c>
      <c r="CT7" s="24">
        <v>26.22</v>
      </c>
      <c r="CU7" s="24">
        <v>26.12</v>
      </c>
      <c r="CV7" s="24">
        <v>27.81</v>
      </c>
      <c r="CW7" s="24">
        <v>30.09</v>
      </c>
      <c r="CX7" s="24">
        <v>100</v>
      </c>
      <c r="CY7" s="24">
        <v>100</v>
      </c>
      <c r="CZ7" s="24">
        <v>100</v>
      </c>
      <c r="DA7" s="24">
        <v>100</v>
      </c>
      <c r="DB7" s="24">
        <v>100</v>
      </c>
      <c r="DC7" s="24">
        <v>79.09</v>
      </c>
      <c r="DD7" s="24">
        <v>78.900000000000006</v>
      </c>
      <c r="DE7" s="24">
        <v>78.03</v>
      </c>
      <c r="DF7" s="24">
        <v>78.55</v>
      </c>
      <c r="DG7" s="24">
        <v>78.680000000000007</v>
      </c>
      <c r="DH7" s="24">
        <v>80.97</v>
      </c>
      <c r="DI7" s="24">
        <v>3.33</v>
      </c>
      <c r="DJ7" s="24">
        <v>6.72</v>
      </c>
      <c r="DK7" s="24">
        <v>8.98</v>
      </c>
      <c r="DL7" s="24">
        <v>11.92</v>
      </c>
      <c r="DM7" s="24">
        <v>17.329999999999998</v>
      </c>
      <c r="DN7" s="24">
        <v>20.14</v>
      </c>
      <c r="DO7" s="24">
        <v>23.17</v>
      </c>
      <c r="DP7" s="24">
        <v>25.29</v>
      </c>
      <c r="DQ7" s="24">
        <v>28.31</v>
      </c>
      <c r="DR7" s="24">
        <v>23.92</v>
      </c>
      <c r="DS7" s="24">
        <v>26.63</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1.6</v>
      </c>
      <c r="EK7" s="24">
        <v>0.01</v>
      </c>
      <c r="EL7" s="24">
        <v>0.01</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2026-01-21T01:27:41Z</cp:lastPrinted>
  <dcterms:created xsi:type="dcterms:W3CDTF">2025-12-23T06:25:35Z</dcterms:created>
  <dcterms:modified xsi:type="dcterms:W3CDTF">2026-02-17T01:22:56Z</dcterms:modified>
  <cp:category/>
</cp:coreProperties>
</file>