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226.11\共有フォルダ\13_市町村課\01_課共有\50財務\01一般会計\01_決算統計\01年度別\R6年度決算\15_財政状況資料集\20260302_ R8.3月公表\03_市町村→県\01_担当作業用\03塩竈市ナ○▲\03_修正版\"/>
    </mc:Choice>
  </mc:AlternateContent>
  <xr:revisionPtr revIDLastSave="0" documentId="13_ncr:1_{1D3EC918-3A92-4129-9EC5-BC23563A3F5A}" xr6:coauthVersionLast="47" xr6:coauthVersionMax="47" xr10:uidLastSave="{00000000-0000-0000-0000-000000000000}"/>
  <bookViews>
    <workbookView xWindow="20370" yWindow="-480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C36" i="10"/>
  <c r="CO35"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AM36" i="10" s="1"/>
  <c r="BE34" i="10"/>
  <c r="BE35" i="10" s="1"/>
  <c r="BW34" i="10" l="1"/>
  <c r="BW35" i="10" s="1"/>
  <c r="BW36" i="10" s="1"/>
  <c r="BW37" i="10" s="1"/>
  <c r="BW38" i="10" s="1"/>
  <c r="CO34" i="10"/>
</calcChain>
</file>

<file path=xl/sharedStrings.xml><?xml version="1.0" encoding="utf-8"?>
<sst xmlns="http://schemas.openxmlformats.org/spreadsheetml/2006/main" count="1075" uniqueCount="566">
  <si>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</si>
  <si>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</si>
  <si>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</si>
  <si>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</si>
  <si>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</si>
  <si>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</si>
  <si>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</si>
  <si>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</si>
  <si>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</si>
  <si>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</si>
  <si>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</si>
  <si>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</si>
  <si>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</si>
  <si>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</si>
  <si>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</si>
  <si>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</si>
  <si>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</si>
  <si>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</si>
  <si>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</si>
  <si>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</si>
  <si>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</si>
  <si>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</si>
  <si>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</si>
  <si>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</si>
  <si>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</si>
  <si>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</si>
  <si>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</si>
  <si>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</si>
  <si>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</si>
  <si>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</si>
  <si>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</si>
  <si>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</si>
  <si>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</si>
  <si>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</si>
  <si>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</si>
  <si>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</si>
  <si>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</si>
  <si>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</si>
  <si>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</si>
  <si>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</si>
  <si>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</si>
  <si>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</si>
  <si>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</si>
  <si>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</si>
  <si>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</si>
  <si>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</si>
  <si>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</si>
  <si>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</si>
  <si>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</si>
  <si>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</si>
  <si>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</si>
  <si>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</si>
  <si>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</si>
  <si>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</si>
  <si>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</si>
  <si>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</si>
  <si>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</si>
  <si>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</si>
  <si>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</si>
  <si>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</si>
  <si>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</si>
  <si>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</si>
  <si>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</si>
  <si>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</si>
  <si>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</si>
  <si>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</si>
  <si>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</si>
  <si>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</si>
  <si>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</si>
  <si>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</si>
  <si>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</si>
  <si>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</si>
  <si>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</si>
  <si>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</si>
  <si>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</si>
  <si>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</si>
  <si>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</si>
  <si>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</si>
  <si>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</si>
  <si>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</si>
  <si>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</si>
  <si>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</si>
  <si>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</si>
  <si>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</si>
  <si>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</si>
  <si>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</si>
  <si>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</si>
  <si>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</si>
  <si>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</si>
  <si>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</si>
  <si>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</si>
  <si>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</si>
  <si>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</si>
  <si>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</si>
  <si>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</si>
  <si>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</si>
  <si>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</si>
  <si>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</si>
  <si>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</si>
  <si>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</si>
  <si>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</si>
  <si>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</si>
  <si>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</si>
  <si>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</si>
  <si>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</si>
  <si>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</si>
  <si>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</si>
  <si>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</si>
  <si>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</si>
  <si>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</si>
  <si>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</si>
  <si>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</si>
  <si>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</si>
  <si>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</si>
  <si>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</si>
  <si>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</si>
  <si>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</si>
  <si>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</si>
  <si>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</si>
  <si>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</si>
  <si>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</si>
  <si>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</si>
  <si>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</si>
  <si>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</si>
  <si>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</si>
  <si>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</si>
  <si>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</si>
  <si>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</si>
  <si>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</si>
  <si>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</si>
  <si>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</si>
  <si>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</si>
  <si>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</si>
  <si>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</si>
  <si>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</si>
  <si>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</si>
  <si>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</si>
  <si>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</si>
  <si>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</si>
  <si>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</si>
  <si>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</si>
  <si>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</si>
  <si>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</si>
  <si>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</si>
  <si>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</si>
  <si>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</si>
  <si>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</si>
  <si>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</si>
  <si>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</si>
  <si>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</si>
  <si>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</si>
  <si>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</si>
  <si>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</si>
  <si>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</si>
  <si>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</si>
  <si>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</si>
  <si>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</si>
  <si>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</si>
  <si>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</si>
  <si>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</si>
  <si>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</si>
  <si>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</si>
  <si>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</si>
  <si>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</si>
  <si>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</si>
  <si>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</si>
  <si>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</si>
  <si>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</si>
  <si>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</si>
  <si>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</si>
  <si>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</si>
  <si>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</si>
  <si>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</si>
  <si>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</si>
  <si>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</si>
  <si>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</si>
  <si>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</si>
  <si>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</si>
  <si>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</si>
  <si>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</si>
  <si>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</si>
  <si>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</si>
  <si>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</si>
  <si>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</si>
  <si>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</si>
  <si>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</si>
  <si>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</si>
  <si>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</si>
  <si>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</si>
  <si>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</si>
  <si>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</si>
  <si>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</si>
  <si>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</si>
  <si>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</si>
  <si>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</si>
  <si>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</si>
  <si>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</si>
  <si>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</si>
  <si>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</si>
  <si>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</si>
  <si>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</si>
  <si>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</si>
  <si>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</si>
  <si>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宮城県塩竈市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</si>
  <si>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</si>
  <si>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</si>
  <si>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</si>
  <si>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</si>
  <si>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</si>
  <si>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</si>
  <si>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</si>
  <si>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</si>
  <si>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</si>
  <si>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</si>
  <si>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</si>
  <si>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</si>
  <si>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</si>
  <si>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</si>
  <si>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</si>
  <si>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</si>
  <si>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</si>
  <si>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</si>
  <si>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</si>
  <si>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</si>
  <si>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</si>
  <si>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</si>
  <si>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</si>
  <si>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</si>
  <si>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</si>
  <si>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</si>
  <si>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</si>
  <si>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</si>
  <si>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</si>
  <si>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</si>
  <si>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</si>
  <si>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</si>
  <si>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</si>
  <si>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</si>
  <si>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</si>
  <si>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</si>
  <si>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</si>
  <si>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</si>
  <si>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</si>
  <si>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</si>
  <si>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</si>
  <si>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</si>
  <si>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</si>
  <si>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</si>
  <si>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</si>
  <si>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</si>
  <si>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</si>
  <si>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</si>
  <si>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</si>
  <si>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</si>
  <si>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</si>
  <si>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</si>
  <si>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</si>
  <si>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</si>
  <si>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</si>
  <si>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</si>
  <si>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</si>
  <si>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</si>
  <si>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</si>
  <si>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</si>
  <si>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</si>
  <si>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</si>
  <si>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</si>
  <si>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</si>
  <si>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</si>
  <si>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</si>
  <si>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</si>
  <si>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</si>
  <si>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</si>
  <si>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</si>
  <si>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</si>
  <si>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</si>
  <si>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</si>
  <si>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</si>
  <si>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</si>
  <si>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</si>
  <si>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</si>
  <si>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</si>
  <si>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</si>
  <si>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</si>
  <si>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</si>
  <si>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</si>
  <si>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</si>
  <si>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</si>
  <si>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</si>
  <si>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</si>
  <si>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</si>
  <si>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</si>
  <si>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</si>
  <si>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</si>
  <si>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</si>
  <si>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</si>
  <si>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</si>
  <si>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</si>
  <si>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</si>
  <si>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</si>
  <si>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</si>
  <si>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</si>
  <si>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</si>
  <si>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</si>
  <si>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</si>
  <si>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</si>
  <si>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</si>
  <si>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</si>
  <si>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</si>
  <si>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</si>
  <si>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</si>
  <si>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</si>
  <si>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</si>
  <si>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</si>
  <si>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</si>
  <si>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</si>
  <si>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</si>
  <si>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</si>
  <si>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</si>
  <si>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</si>
  <si>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</si>
  <si>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</si>
  <si>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</si>
  <si>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</si>
  <si>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</si>
  <si>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</si>
  <si>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</si>
  <si>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</si>
  <si>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</si>
  <si>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</si>
  <si>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</si>
  <si>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</si>
  <si>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</si>
  <si>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</si>
  <si>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</si>
  <si>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</si>
  <si>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</si>
  <si>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</si>
  <si>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</si>
  <si>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</si>
  <si>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</si>
  <si>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</si>
  <si>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</si>
  <si>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</si>
  <si>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</si>
  <si>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</si>
  <si>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</si>
  <si>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</si>
  <si>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</si>
  <si>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</si>
  <si>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</si>
  <si>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</si>
  <si>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</si>
  <si>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</si>
  <si>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宮城県塩竈市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</si>
  <si>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</si>
  <si>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</si>
  <si>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</si>
  <si>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</si>
  <si>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</si>
  <si>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</si>
  <si>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</si>
  <si>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</si>
  <si>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</si>
  <si>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</si>
  <si>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</si>
  <si>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</si>
  <si>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</si>
  <si>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</si>
  <si>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</si>
  <si>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</si>
  <si>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</si>
  <si>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</si>
  <si>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</si>
  <si>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</si>
  <si>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塩竈市公共用地先行取得事業特別会計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</si>
  <si>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</si>
  <si>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</si>
  <si>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</si>
  <si>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</si>
  <si>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</si>
  <si>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</si>
  <si>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</si>
  <si>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</si>
  <si>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</si>
  <si>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</si>
  <si>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</si>
  <si>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</si>
  <si>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</si>
  <si>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塩竈市国民健康保険事業特別会計</t>
    <phoneticPr fontId="5"/>
  </si>
  <si>
    <t>塩竈市介護保険事業特別会計</t>
    <phoneticPr fontId="5"/>
  </si>
  <si>
    <t>塩竈市後期高齢者医療事業特別会計</t>
    <phoneticPr fontId="5"/>
  </si>
  <si>
    <t>塩竈市水道事業会計</t>
    <phoneticPr fontId="5"/>
  </si>
  <si>
    <t>法適用企業</t>
    <phoneticPr fontId="5"/>
  </si>
  <si>
    <t>塩竈市立病院事業会計</t>
    <phoneticPr fontId="5"/>
  </si>
  <si>
    <t>塩竈市下水道事業会計</t>
    <phoneticPr fontId="5"/>
  </si>
  <si>
    <t>塩竈市交通事業特別会計</t>
    <phoneticPr fontId="5"/>
  </si>
  <si>
    <t>法非適用企業</t>
    <phoneticPr fontId="5"/>
  </si>
  <si>
    <t>塩竈市魚市場事業特別会計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</si>
  <si>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</si>
  <si>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</si>
  <si>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</si>
  <si>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</si>
  <si>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</si>
  <si>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</si>
  <si>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</si>
  <si>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</si>
  <si>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</si>
  <si>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</si>
  <si>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</si>
  <si>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</si>
  <si>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</si>
  <si>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</si>
  <si>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</si>
  <si>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</si>
  <si>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</si>
  <si>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</si>
  <si>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</si>
  <si>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</si>
  <si>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</si>
  <si>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</si>
  <si>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</si>
  <si>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</si>
  <si>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</si>
  <si>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</si>
  <si>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</si>
  <si>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</si>
  <si>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</si>
  <si>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</si>
  <si>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</si>
  <si>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</si>
  <si>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</si>
  <si>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</si>
  <si>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</si>
  <si>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</si>
  <si>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</si>
  <si>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</si>
  <si>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</si>
  <si>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</si>
  <si>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</si>
  <si>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</si>
  <si>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</si>
  <si>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</si>
  <si>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</si>
  <si>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</si>
  <si>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</si>
  <si>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</si>
  <si>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</si>
  <si>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</si>
  <si>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</si>
  <si>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</si>
  <si>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</si>
  <si>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</si>
  <si>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</si>
  <si>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</si>
  <si>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</si>
  <si>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</si>
  <si>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</si>
  <si>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</si>
  <si>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</si>
  <si>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</si>
  <si>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</si>
  <si>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</si>
  <si>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</si>
  <si>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</si>
  <si>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</si>
  <si>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</si>
  <si>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</si>
  <si>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</si>
  <si>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</si>
  <si>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</si>
  <si>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</si>
  <si>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</si>
  <si>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</si>
  <si>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</si>
  <si>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</si>
  <si>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</si>
  <si>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</si>
  <si>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</si>
  <si>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</si>
  <si>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</si>
  <si>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</si>
  <si>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</si>
  <si>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</si>
  <si>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</si>
  <si>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</si>
  <si>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</si>
  <si>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</si>
  <si>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</si>
  <si>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</si>
  <si>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</si>
  <si>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</si>
  <si>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</si>
  <si>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</si>
  <si>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</si>
  <si>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</si>
  <si>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</si>
  <si>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</si>
  <si>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</si>
  <si>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</si>
  <si>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</si>
  <si>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</si>
  <si>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</si>
  <si>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</si>
  <si>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</si>
  <si>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</si>
  <si>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</si>
  <si>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</si>
  <si>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</si>
  <si>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</si>
  <si>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</si>
  <si>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</si>
  <si>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</si>
  <si>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</si>
  <si>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</si>
  <si>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</si>
  <si>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</si>
  <si>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</si>
  <si>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</si>
  <si>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</si>
  <si>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</si>
  <si>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</si>
  <si>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</si>
  <si>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</si>
  <si>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</si>
  <si>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</si>
  <si>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</si>
  <si>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</si>
  <si>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</si>
  <si>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</si>
  <si>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</si>
  <si>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</si>
  <si>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</si>
  <si>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</si>
  <si>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1.05</t>
  </si>
  <si>
    <t>▲ 0.76</t>
  </si>
  <si>
    <t>▲ 2.20</t>
  </si>
  <si>
    <t>▲ 8.83</t>
  </si>
  <si>
    <t>▲ 5.54</t>
  </si>
  <si>
    <t>塩竈市水道事業会計</t>
  </si>
  <si>
    <t>塩竈市下水道事業会計</t>
  </si>
  <si>
    <t>一般会計</t>
  </si>
  <si>
    <t>塩竈市立病院事業会計</t>
  </si>
  <si>
    <t>塩竈市国民健康保険事業特別会計</t>
  </si>
  <si>
    <t>塩竈市介護保険事業特別会計</t>
  </si>
  <si>
    <t>塩竈市後期高齢者医療事業特別会計</t>
  </si>
  <si>
    <t>塩竈市公共用地先行取得事業特別会計</t>
  </si>
  <si>
    <t>その他会計（赤字）</t>
  </si>
  <si>
    <t>その他会計（黒字）</t>
  </si>
  <si>
    <t>R02</t>
    <phoneticPr fontId="5"/>
  </si>
  <si>
    <t>R03</t>
    <phoneticPr fontId="5"/>
  </si>
  <si>
    <t>R04</t>
    <phoneticPr fontId="5"/>
  </si>
  <si>
    <t>R05</t>
    <phoneticPr fontId="5"/>
  </si>
  <si>
    <t>R06</t>
    <phoneticPr fontId="5"/>
  </si>
  <si>
    <t>市営住宅基金</t>
    <phoneticPr fontId="5"/>
  </si>
  <si>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</si>
  <si>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塩釜地区消防事務組合</t>
    <rPh sb="0" eb="4">
      <t>シオガマチク</t>
    </rPh>
    <rPh sb="4" eb="6">
      <t>ショウボウ</t>
    </rPh>
    <rPh sb="6" eb="10">
      <t>ジムクミアイ</t>
    </rPh>
    <phoneticPr fontId="2"/>
  </si>
  <si>
    <t>宮城県市町村自治振興センター</t>
    <rPh sb="0" eb="3">
      <t>ミヤギケン</t>
    </rPh>
    <rPh sb="3" eb="6">
      <t>シチョウソン</t>
    </rPh>
    <rPh sb="6" eb="10">
      <t>ジチシンコウ</t>
    </rPh>
    <phoneticPr fontId="2"/>
  </si>
  <si>
    <t>宮城県後期高齢者医療広域連合</t>
    <rPh sb="0" eb="3">
      <t>ミヤギケン</t>
    </rPh>
    <rPh sb="3" eb="8">
      <t>コウキコウレイシャ</t>
    </rPh>
    <rPh sb="8" eb="10">
      <t>イリョウ</t>
    </rPh>
    <rPh sb="10" eb="12">
      <t>コウイキ</t>
    </rPh>
    <rPh sb="12" eb="14">
      <t>レンゴウ</t>
    </rPh>
    <phoneticPr fontId="2"/>
  </si>
  <si>
    <t>宮城県後期高齢者医療事業会計</t>
    <rPh sb="0" eb="3">
      <t>ミヤギケン</t>
    </rPh>
    <rPh sb="3" eb="8">
      <t>コウキコウレイシャ</t>
    </rPh>
    <rPh sb="8" eb="10">
      <t>イリョウ</t>
    </rPh>
    <rPh sb="10" eb="12">
      <t>ジギョウ</t>
    </rPh>
    <rPh sb="12" eb="14">
      <t>カイケイ</t>
    </rPh>
    <phoneticPr fontId="2"/>
  </si>
  <si>
    <t>基金繰入金</t>
    <rPh sb="0" eb="4">
      <t>キキンクリイレ</t>
    </rPh>
    <rPh sb="4" eb="5">
      <t>キン</t>
    </rPh>
    <phoneticPr fontId="2"/>
  </si>
  <si>
    <t>塩釜港開発</t>
    <phoneticPr fontId="2"/>
  </si>
  <si>
    <t>ミナト塩竈まちづくり基金</t>
    <phoneticPr fontId="2"/>
  </si>
  <si>
    <t>公共施設等総合管理基金</t>
    <rPh sb="0" eb="2">
      <t>コウキョウ</t>
    </rPh>
    <rPh sb="2" eb="4">
      <t>シセツ</t>
    </rPh>
    <rPh sb="4" eb="5">
      <t>トウ</t>
    </rPh>
    <rPh sb="5" eb="7">
      <t>ソウゴウ</t>
    </rPh>
    <rPh sb="7" eb="9">
      <t>カンリ</t>
    </rPh>
    <rPh sb="9" eb="11">
      <t>キキン</t>
    </rPh>
    <phoneticPr fontId="5"/>
  </si>
  <si>
    <t>塩竈市カメイこどもの夢づくり基金</t>
    <phoneticPr fontId="5"/>
  </si>
  <si>
    <t>災害救助支援基金</t>
    <rPh sb="0" eb="8">
      <t>サイガイキュウジョシエンキキン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</si>
</sst>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F83B-41E3-AE45-22250484B0A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68335</c:v>
                </c:pt>
                <c:pt idx="1">
                  <c:v>39860</c:v>
                </c:pt>
                <c:pt idx="2">
                  <c:v>25398</c:v>
                </c:pt>
                <c:pt idx="3">
                  <c:v>30675</c:v>
                </c:pt>
                <c:pt idx="4">
                  <c:v>43894</c:v>
                </c:pt>
              </c:numCache>
            </c:numRef>
          </c:val>
          <c:smooth val="0"/>
          <c:extLst>
            <c:ext xmlns:c16="http://schemas.microsoft.com/office/drawing/2014/chart" uri="{C3380CC4-5D6E-409C-BE32-E72D297353CC}">
              <c16:uniqueId val="{00000001-F83B-41E3-AE45-22250484B0A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c:v>
                </c:pt>
                <c:pt idx="1">
                  <c:v>8.8000000000000007</c:v>
                </c:pt>
                <c:pt idx="2">
                  <c:v>11.46</c:v>
                </c:pt>
                <c:pt idx="3">
                  <c:v>7.7</c:v>
                </c:pt>
                <c:pt idx="4">
                  <c:v>7.23</c:v>
                </c:pt>
              </c:numCache>
            </c:numRef>
          </c:val>
          <c:extLst>
            <c:ext xmlns:c16="http://schemas.microsoft.com/office/drawing/2014/chart" uri="{C3380CC4-5D6E-409C-BE32-E72D297353CC}">
              <c16:uniqueId val="{00000000-3A5E-4B7D-AF5E-1FD39A1A9A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12.12</c:v>
                </c:pt>
                <c:pt idx="1">
                  <c:v>14.95</c:v>
                </c:pt>
                <c:pt idx="2">
                  <c:v>15.18</c:v>
                </c:pt>
                <c:pt idx="3">
                  <c:v>15.42</c:v>
                </c:pt>
                <c:pt idx="4">
                  <c:v>13.83</c:v>
                </c:pt>
              </c:numCache>
            </c:numRef>
          </c:val>
          <c:extLst>
            <c:ext xmlns:c16="http://schemas.microsoft.com/office/drawing/2014/chart" uri="{C3380CC4-5D6E-409C-BE32-E72D297353CC}">
              <c16:uniqueId val="{00000001-3A5E-4B7D-AF5E-1FD39A1A9A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-1.05</c:v>
                </c:pt>
                <c:pt idx="1">
                  <c:v>-0.76</c:v>
                </c:pt>
                <c:pt idx="2">
                  <c:v>-2.2000000000000002</c:v>
                </c:pt>
                <c:pt idx="3">
                  <c:v>-8.83</c:v>
                </c:pt>
                <c:pt idx="4">
                  <c:v>-5.54</c:v>
                </c:pt>
              </c:numCache>
            </c:numRef>
          </c:val>
          <c:smooth val="0"/>
          <c:extLst>
            <c:ext xmlns:c16="http://schemas.microsoft.com/office/drawing/2014/chart" uri="{C3380CC4-5D6E-409C-BE32-E72D297353CC}">
              <c16:uniqueId val="{00000002-3A5E-4B7D-AF5E-1FD39A1A9A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0.32</c:v>
                </c:pt>
                <c:pt idx="2">
                  <c:v>#N/A</c:v>
                </c:pt>
                <c:pt idx="3">
                  <c:v>0.15</c:v>
                </c:pt>
                <c:pt idx="4">
                  <c:v>#N/A</c:v>
                </c:pt>
                <c:pt idx="5">
                  <c:v>0.09</c:v>
                </c:pt>
                <c:pt idx="6">
                  <c:v>#N/A</c:v>
                </c:pt>
                <c:pt idx="7">
                  <c:v>0</c:v>
                </c:pt>
                <c:pt idx="8">
                  <c:v>#N/A</c:v>
                </c:pt>
                <c:pt idx="9">
                  <c:v>0</c:v>
                </c:pt>
              </c:numCache>
            </c:numRef>
          </c:val>
          <c:extLst>
            <c:ext xmlns:c16="http://schemas.microsoft.com/office/drawing/2014/chart" uri="{C3380CC4-5D6E-409C-BE32-E72D297353CC}">
              <c16:uniqueId val="{00000000-758B-43D0-85D4-5E277B8D4D1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8B-43D0-85D4-5E277B8D4D16}"/>
            </c:ext>
          </c:extLst>
        </c:ser>
        <c:ser>
          <c:idx val="2"/>
          <c:order val="2"/>
          <c:tx>
            <c:strRef>
              <c:f>データシート!$A$29</c:f>
              <c:strCache>
                <c:ptCount val="1"/>
                <c:pt idx="0">
                  <c:v>塩竈市公共用地先行取得事業特別会計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58B-43D0-85D4-5E277B8D4D16}"/>
            </c:ext>
          </c:extLst>
        </c:ser>
        <c:ser>
          <c:idx val="3"/>
          <c:order val="3"/>
          <c:tx>
            <c:strRef>
              <c:f>データシート!$A$30</c:f>
              <c:strCache>
                <c:ptCount val="1"/>
                <c:pt idx="0">
                  <c:v>塩竈市後期高齢者医療事業特別会計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0.05</c:v>
                </c:pt>
                <c:pt idx="2">
                  <c:v>#N/A</c:v>
                </c:pt>
                <c:pt idx="3">
                  <c:v>0.05</c:v>
                </c:pt>
                <c:pt idx="4">
                  <c:v>#N/A</c:v>
                </c:pt>
                <c:pt idx="5">
                  <c:v>0.06</c:v>
                </c:pt>
                <c:pt idx="6">
                  <c:v>#N/A</c:v>
                </c:pt>
                <c:pt idx="7">
                  <c:v>0.1</c:v>
                </c:pt>
                <c:pt idx="8">
                  <c:v>#N/A</c:v>
                </c:pt>
                <c:pt idx="9">
                  <c:v>0.08</c:v>
                </c:pt>
              </c:numCache>
            </c:numRef>
          </c:val>
          <c:extLst>
            <c:ext xmlns:c16="http://schemas.microsoft.com/office/drawing/2014/chart" uri="{C3380CC4-5D6E-409C-BE32-E72D297353CC}">
              <c16:uniqueId val="{00000003-758B-43D0-85D4-5E277B8D4D16}"/>
            </c:ext>
          </c:extLst>
        </c:ser>
        <c:ser>
          <c:idx val="4"/>
          <c:order val="4"/>
          <c:tx>
            <c:strRef>
              <c:f>データシート!$A$31</c:f>
              <c:strCache>
                <c:ptCount val="1"/>
                <c:pt idx="0">
                  <c:v>塩竈市介護保険事業特別会計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c:v>
                </c:pt>
                <c:pt idx="2">
                  <c:v>#N/A</c:v>
                </c:pt>
                <c:pt idx="3">
                  <c:v>0.12</c:v>
                </c:pt>
                <c:pt idx="4">
                  <c:v>#N/A</c:v>
                </c:pt>
                <c:pt idx="5">
                  <c:v>0.13</c:v>
                </c:pt>
                <c:pt idx="6">
                  <c:v>#N/A</c:v>
                </c:pt>
                <c:pt idx="7">
                  <c:v>0.15</c:v>
                </c:pt>
                <c:pt idx="8">
                  <c:v>#N/A</c:v>
                </c:pt>
                <c:pt idx="9">
                  <c:v>0.1</c:v>
                </c:pt>
              </c:numCache>
            </c:numRef>
          </c:val>
          <c:extLst>
            <c:ext xmlns:c16="http://schemas.microsoft.com/office/drawing/2014/chart" uri="{C3380CC4-5D6E-409C-BE32-E72D297353CC}">
              <c16:uniqueId val="{00000004-758B-43D0-85D4-5E277B8D4D16}"/>
            </c:ext>
          </c:extLst>
        </c:ser>
        <c:ser>
          <c:idx val="5"/>
          <c:order val="5"/>
          <c:tx>
            <c:strRef>
              <c:f>データシート!$A$32</c:f>
              <c:strCache>
                <c:ptCount val="1"/>
                <c:pt idx="0">
                  <c:v>塩竈市国民健康保険事業特別会計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0.28000000000000003</c:v>
                </c:pt>
                <c:pt idx="2">
                  <c:v>#N/A</c:v>
                </c:pt>
                <c:pt idx="3">
                  <c:v>0.27</c:v>
                </c:pt>
                <c:pt idx="4">
                  <c:v>#N/A</c:v>
                </c:pt>
                <c:pt idx="5">
                  <c:v>0.24</c:v>
                </c:pt>
                <c:pt idx="6">
                  <c:v>#N/A</c:v>
                </c:pt>
                <c:pt idx="7">
                  <c:v>0.3</c:v>
                </c:pt>
                <c:pt idx="8">
                  <c:v>#N/A</c:v>
                </c:pt>
                <c:pt idx="9">
                  <c:v>0.17</c:v>
                </c:pt>
              </c:numCache>
            </c:numRef>
          </c:val>
          <c:extLst>
            <c:ext xmlns:c16="http://schemas.microsoft.com/office/drawing/2014/chart" uri="{C3380CC4-5D6E-409C-BE32-E72D297353CC}">
              <c16:uniqueId val="{00000005-758B-43D0-85D4-5E277B8D4D16}"/>
            </c:ext>
          </c:extLst>
        </c:ser>
        <c:ser>
          <c:idx val="6"/>
          <c:order val="6"/>
          <c:tx>
            <c:strRef>
              <c:f>データシート!$A$33</c:f>
              <c:strCache>
                <c:ptCount val="1"/>
                <c:pt idx="0">
                  <c:v>塩竈市立病院事業会計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c:v>
                </c:pt>
                <c:pt idx="2">
                  <c:v>#N/A</c:v>
                </c:pt>
                <c:pt idx="3">
                  <c:v>0.65</c:v>
                </c:pt>
                <c:pt idx="4">
                  <c:v>#N/A</c:v>
                </c:pt>
                <c:pt idx="5">
                  <c:v>2.4900000000000002</c:v>
                </c:pt>
                <c:pt idx="6">
                  <c:v>#N/A</c:v>
                </c:pt>
                <c:pt idx="7">
                  <c:v>2.46</c:v>
                </c:pt>
                <c:pt idx="8">
                  <c:v>#N/A</c:v>
                </c:pt>
                <c:pt idx="9">
                  <c:v>1.22</c:v>
                </c:pt>
              </c:numCache>
            </c:numRef>
          </c:val>
          <c:extLst>
            <c:ext xmlns:c16="http://schemas.microsoft.com/office/drawing/2014/chart" uri="{C3380CC4-5D6E-409C-BE32-E72D297353CC}">
              <c16:uniqueId val="{00000006-758B-43D0-85D4-5E277B8D4D1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8.67</c:v>
                </c:pt>
                <c:pt idx="2">
                  <c:v>#N/A</c:v>
                </c:pt>
                <c:pt idx="3">
                  <c:v>8.64</c:v>
                </c:pt>
                <c:pt idx="4">
                  <c:v>#N/A</c:v>
                </c:pt>
                <c:pt idx="5">
                  <c:v>11.37</c:v>
                </c:pt>
                <c:pt idx="6">
                  <c:v>#N/A</c:v>
                </c:pt>
                <c:pt idx="7">
                  <c:v>7.69</c:v>
                </c:pt>
                <c:pt idx="8">
                  <c:v>#N/A</c:v>
                </c:pt>
                <c:pt idx="9">
                  <c:v>7.23</c:v>
                </c:pt>
              </c:numCache>
            </c:numRef>
          </c:val>
          <c:extLst>
            <c:ext xmlns:c16="http://schemas.microsoft.com/office/drawing/2014/chart" uri="{C3380CC4-5D6E-409C-BE32-E72D297353CC}">
              <c16:uniqueId val="{00000007-758B-43D0-85D4-5E277B8D4D16}"/>
            </c:ext>
          </c:extLst>
        </c:ser>
        <c:ser>
          <c:idx val="8"/>
          <c:order val="8"/>
          <c:tx>
            <c:strRef>
              <c:f>データシート!$A$35</c:f>
              <c:strCache>
                <c:ptCount val="1"/>
                <c:pt idx="0">
                  <c:v>塩竈市下水道事業会計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3.37</c:v>
                </c:pt>
                <c:pt idx="2">
                  <c:v>#N/A</c:v>
                </c:pt>
                <c:pt idx="3">
                  <c:v>3.71</c:v>
                </c:pt>
                <c:pt idx="4">
                  <c:v>#N/A</c:v>
                </c:pt>
                <c:pt idx="5">
                  <c:v>4.25</c:v>
                </c:pt>
                <c:pt idx="6">
                  <c:v>#N/A</c:v>
                </c:pt>
                <c:pt idx="7">
                  <c:v>6.3</c:v>
                </c:pt>
                <c:pt idx="8">
                  <c:v>#N/A</c:v>
                </c:pt>
                <c:pt idx="9">
                  <c:v>7.48</c:v>
                </c:pt>
              </c:numCache>
            </c:numRef>
          </c:val>
          <c:extLst>
            <c:ext xmlns:c16="http://schemas.microsoft.com/office/drawing/2014/chart" uri="{C3380CC4-5D6E-409C-BE32-E72D297353CC}">
              <c16:uniqueId val="{00000008-758B-43D0-85D4-5E277B8D4D16}"/>
            </c:ext>
          </c:extLst>
        </c:ser>
        <c:ser>
          <c:idx val="9"/>
          <c:order val="9"/>
          <c:tx>
            <c:strRef>
              <c:f>データシート!$A$36</c:f>
              <c:strCache>
                <c:ptCount val="1"/>
                <c:pt idx="0">
                  <c:v>塩竈市水道事業会計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12.59</c:v>
                </c:pt>
                <c:pt idx="2">
                  <c:v>#N/A</c:v>
                </c:pt>
                <c:pt idx="3">
                  <c:v>13.94</c:v>
                </c:pt>
                <c:pt idx="4">
                  <c:v>#N/A</c:v>
                </c:pt>
                <c:pt idx="5">
                  <c:v>15.16</c:v>
                </c:pt>
                <c:pt idx="6">
                  <c:v>#N/A</c:v>
                </c:pt>
                <c:pt idx="7">
                  <c:v>15.7</c:v>
                </c:pt>
                <c:pt idx="8">
                  <c:v>#N/A</c:v>
                </c:pt>
                <c:pt idx="9">
                  <c:v>16.21</c:v>
                </c:pt>
              </c:numCache>
            </c:numRef>
          </c:val>
          <c:extLst>
            <c:ext xmlns:c16="http://schemas.microsoft.com/office/drawing/2014/chart" uri="{C3380CC4-5D6E-409C-BE32-E72D297353CC}">
              <c16:uniqueId val="{00000009-758B-43D0-85D4-5E277B8D4D1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2603</c:v>
                </c:pt>
                <c:pt idx="5">
                  <c:v>2587</c:v>
                </c:pt>
                <c:pt idx="8">
                  <c:v>2445</c:v>
                </c:pt>
                <c:pt idx="11">
                  <c:v>2410</c:v>
                </c:pt>
                <c:pt idx="14">
                  <c:v>2348</c:v>
                </c:pt>
              </c:numCache>
            </c:numRef>
          </c:val>
          <c:extLst>
            <c:ext xmlns:c16="http://schemas.microsoft.com/office/drawing/2014/chart" uri="{C3380CC4-5D6E-409C-BE32-E72D297353CC}">
              <c16:uniqueId val="{00000000-C4D6-432C-B559-F4213321151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4D6-432C-B559-F4213321151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2-C4D6-432C-B559-F4213321151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c:v>
                </c:pt>
                <c:pt idx="3">
                  <c:v>45</c:v>
                </c:pt>
                <c:pt idx="6">
                  <c:v>58</c:v>
                </c:pt>
                <c:pt idx="9">
                  <c:v>53</c:v>
                </c:pt>
                <c:pt idx="12">
                  <c:v>56</c:v>
                </c:pt>
              </c:numCache>
            </c:numRef>
          </c:val>
          <c:extLst>
            <c:ext xmlns:c16="http://schemas.microsoft.com/office/drawing/2014/chart" uri="{C3380CC4-5D6E-409C-BE32-E72D297353CC}">
              <c16:uniqueId val="{00000003-C4D6-432C-B559-F4213321151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1202</c:v>
                </c:pt>
                <c:pt idx="3">
                  <c:v>1221</c:v>
                </c:pt>
                <c:pt idx="6">
                  <c:v>1170</c:v>
                </c:pt>
                <c:pt idx="9">
                  <c:v>1197</c:v>
                </c:pt>
                <c:pt idx="12">
                  <c:v>1026</c:v>
                </c:pt>
              </c:numCache>
            </c:numRef>
          </c:val>
          <c:extLst>
            <c:ext xmlns:c16="http://schemas.microsoft.com/office/drawing/2014/chart" uri="{C3380CC4-5D6E-409C-BE32-E72D297353CC}">
              <c16:uniqueId val="{00000004-C4D6-432C-B559-F4213321151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4D6-432C-B559-F4213321151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4D6-432C-B559-F4213321151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1805</c:v>
                </c:pt>
                <c:pt idx="3">
                  <c:v>1696</c:v>
                </c:pt>
                <c:pt idx="6">
                  <c:v>1752</c:v>
                </c:pt>
                <c:pt idx="9">
                  <c:v>1755</c:v>
                </c:pt>
                <c:pt idx="12">
                  <c:v>1653</c:v>
                </c:pt>
              </c:numCache>
            </c:numRef>
          </c:val>
          <c:extLst>
            <c:ext xmlns:c16="http://schemas.microsoft.com/office/drawing/2014/chart" uri="{C3380CC4-5D6E-409C-BE32-E72D297353CC}">
              <c16:uniqueId val="{00000007-C4D6-432C-B559-F4213321151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431</c:v>
                </c:pt>
                <c:pt idx="2">
                  <c:v>#N/A</c:v>
                </c:pt>
                <c:pt idx="3">
                  <c:v>#N/A</c:v>
                </c:pt>
                <c:pt idx="4">
                  <c:v>375</c:v>
                </c:pt>
                <c:pt idx="5">
                  <c:v>#N/A</c:v>
                </c:pt>
                <c:pt idx="6">
                  <c:v>#N/A</c:v>
                </c:pt>
                <c:pt idx="7">
                  <c:v>535</c:v>
                </c:pt>
                <c:pt idx="8">
                  <c:v>#N/A</c:v>
                </c:pt>
                <c:pt idx="9">
                  <c:v>#N/A</c:v>
                </c:pt>
                <c:pt idx="10">
                  <c:v>595</c:v>
                </c:pt>
                <c:pt idx="11">
                  <c:v>#N/A</c:v>
                </c:pt>
                <c:pt idx="12">
                  <c:v>#N/A</c:v>
                </c:pt>
                <c:pt idx="13">
                  <c:v>387</c:v>
                </c:pt>
                <c:pt idx="14">
                  <c:v>#N/A</c:v>
                </c:pt>
              </c:numCache>
            </c:numRef>
          </c:val>
          <c:smooth val="0"/>
          <c:extLst>
            <c:ext xmlns:c16="http://schemas.microsoft.com/office/drawing/2014/chart" uri="{C3380CC4-5D6E-409C-BE32-E72D297353CC}">
              <c16:uniqueId val="{00000008-C4D6-432C-B559-F4213321151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23547</c:v>
                </c:pt>
                <c:pt idx="5">
                  <c:v>22809</c:v>
                </c:pt>
                <c:pt idx="8">
                  <c:v>21367</c:v>
                </c:pt>
                <c:pt idx="11">
                  <c:v>20666</c:v>
                </c:pt>
                <c:pt idx="14">
                  <c:v>19973</c:v>
                </c:pt>
              </c:numCache>
            </c:numRef>
          </c:val>
          <c:extLst>
            <c:ext xmlns:c16="http://schemas.microsoft.com/office/drawing/2014/chart" uri="{C3380CC4-5D6E-409C-BE32-E72D297353CC}">
              <c16:uniqueId val="{00000000-2042-4A6B-91CB-E56219DA73F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5762</c:v>
                </c:pt>
                <c:pt idx="5">
                  <c:v>5396</c:v>
                </c:pt>
                <c:pt idx="8">
                  <c:v>4624</c:v>
                </c:pt>
                <c:pt idx="11">
                  <c:v>4277</c:v>
                </c:pt>
                <c:pt idx="14">
                  <c:v>4069</c:v>
                </c:pt>
              </c:numCache>
            </c:numRef>
          </c:val>
          <c:extLst>
            <c:ext xmlns:c16="http://schemas.microsoft.com/office/drawing/2014/chart" uri="{C3380CC4-5D6E-409C-BE32-E72D297353CC}">
              <c16:uniqueId val="{00000001-2042-4A6B-91CB-E56219DA73F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9417</c:v>
                </c:pt>
                <c:pt idx="5">
                  <c:v>10374</c:v>
                </c:pt>
                <c:pt idx="8">
                  <c:v>11026</c:v>
                </c:pt>
                <c:pt idx="11">
                  <c:v>12084</c:v>
                </c:pt>
                <c:pt idx="14">
                  <c:v>12771</c:v>
                </c:pt>
              </c:numCache>
            </c:numRef>
          </c:val>
          <c:extLst>
            <c:ext xmlns:c16="http://schemas.microsoft.com/office/drawing/2014/chart" uri="{C3380CC4-5D6E-409C-BE32-E72D297353CC}">
              <c16:uniqueId val="{00000002-2042-4A6B-91CB-E56219DA73F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042-4A6B-91CB-E56219DA73F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042-4A6B-91CB-E56219DA73F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69</c:v>
                </c:pt>
                <c:pt idx="3">
                  <c:v>1</c:v>
                </c:pt>
                <c:pt idx="6">
                  <c:v>12</c:v>
                </c:pt>
                <c:pt idx="9">
                  <c:v>30</c:v>
                </c:pt>
                <c:pt idx="12">
                  <c:v>111</c:v>
                </c:pt>
              </c:numCache>
            </c:numRef>
          </c:val>
          <c:extLst>
            <c:ext xmlns:c16="http://schemas.microsoft.com/office/drawing/2014/chart" uri="{C3380CC4-5D6E-409C-BE32-E72D297353CC}">
              <c16:uniqueId val="{00000005-2042-4A6B-91CB-E56219DA73F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3591</c:v>
                </c:pt>
                <c:pt idx="3">
                  <c:v>3351</c:v>
                </c:pt>
                <c:pt idx="6">
                  <c:v>3257</c:v>
                </c:pt>
                <c:pt idx="9">
                  <c:v>3188</c:v>
                </c:pt>
                <c:pt idx="12">
                  <c:v>3203</c:v>
                </c:pt>
              </c:numCache>
            </c:numRef>
          </c:val>
          <c:extLst>
            <c:ext xmlns:c16="http://schemas.microsoft.com/office/drawing/2014/chart" uri="{C3380CC4-5D6E-409C-BE32-E72D297353CC}">
              <c16:uniqueId val="{00000006-2042-4A6B-91CB-E56219DA73F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892</c:v>
                </c:pt>
                <c:pt idx="3">
                  <c:v>861</c:v>
                </c:pt>
                <c:pt idx="6">
                  <c:v>665</c:v>
                </c:pt>
                <c:pt idx="9">
                  <c:v>632</c:v>
                </c:pt>
                <c:pt idx="12">
                  <c:v>620</c:v>
                </c:pt>
              </c:numCache>
            </c:numRef>
          </c:val>
          <c:extLst>
            <c:ext xmlns:c16="http://schemas.microsoft.com/office/drawing/2014/chart" uri="{C3380CC4-5D6E-409C-BE32-E72D297353CC}">
              <c16:uniqueId val="{00000007-2042-4A6B-91CB-E56219DA73F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11946</c:v>
                </c:pt>
                <c:pt idx="3">
                  <c:v>12376</c:v>
                </c:pt>
                <c:pt idx="6">
                  <c:v>10150</c:v>
                </c:pt>
                <c:pt idx="9">
                  <c:v>9803</c:v>
                </c:pt>
                <c:pt idx="12">
                  <c:v>9780</c:v>
                </c:pt>
              </c:numCache>
            </c:numRef>
          </c:val>
          <c:extLst>
            <c:ext xmlns:c16="http://schemas.microsoft.com/office/drawing/2014/chart" uri="{C3380CC4-5D6E-409C-BE32-E72D297353CC}">
              <c16:uniqueId val="{00000008-2042-4A6B-91CB-E56219DA73F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9-2042-4A6B-91CB-E56219DA73F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18394</c:v>
                </c:pt>
                <c:pt idx="3">
                  <c:v>18161</c:v>
                </c:pt>
                <c:pt idx="6">
                  <c:v>17816</c:v>
                </c:pt>
                <c:pt idx="9">
                  <c:v>17223</c:v>
                </c:pt>
                <c:pt idx="12">
                  <c:v>17464</c:v>
                </c:pt>
              </c:numCache>
            </c:numRef>
          </c:val>
          <c:extLst>
            <c:ext xmlns:c16="http://schemas.microsoft.com/office/drawing/2014/chart" uri="{C3380CC4-5D6E-409C-BE32-E72D297353CC}">
              <c16:uniqueId val="{0000000A-2042-4A6B-91CB-E56219DA73F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042-4A6B-91CB-E56219DA73F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1899</c:v>
                </c:pt>
                <c:pt idx="1">
                  <c:v>1952</c:v>
                </c:pt>
                <c:pt idx="2">
                  <c:v>1774</c:v>
                </c:pt>
              </c:numCache>
            </c:numRef>
          </c:val>
          <c:extLst>
            <c:ext xmlns:c16="http://schemas.microsoft.com/office/drawing/2014/chart" uri="{C3380CC4-5D6E-409C-BE32-E72D297353CC}">
              <c16:uniqueId val="{00000000-B9A0-4A00-A12A-C606601C82D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107</c:v>
                </c:pt>
                <c:pt idx="1">
                  <c:v>112</c:v>
                </c:pt>
                <c:pt idx="2">
                  <c:v>131</c:v>
                </c:pt>
              </c:numCache>
            </c:numRef>
          </c:val>
          <c:extLst>
            <c:ext xmlns:c16="http://schemas.microsoft.com/office/drawing/2014/chart" uri="{C3380CC4-5D6E-409C-BE32-E72D297353CC}">
              <c16:uniqueId val="{00000001-B9A0-4A00-A12A-C606601C82D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7342</c:v>
                </c:pt>
                <c:pt idx="1">
                  <c:v>8429</c:v>
                </c:pt>
                <c:pt idx="2">
                  <c:v>9347</c:v>
                </c:pt>
              </c:numCache>
            </c:numRef>
          </c:val>
          <c:extLst>
            <c:ext xmlns:c16="http://schemas.microsoft.com/office/drawing/2014/chart" uri="{C3380CC4-5D6E-409C-BE32-E72D297353CC}">
              <c16:uniqueId val="{00000002-B9A0-4A00-A12A-C606601C82D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　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年度においては、</a:t>
          </a:r>
          <a:r>
            <a:rPr kumimoji="1" lang="ja-JP" altLang="en-US" sz="1100">
              <a:solidFill>
                <a:schemeClr val="tx1"/>
              </a:solidFill>
              <a:effectLst/>
              <a:latin typeface="+mn-lt"/>
              <a:ea typeface="+mn-ea"/>
              <a:cs typeface="+mn-cs"/>
            </a:rPr>
            <a:t>全体として減となっており、</a:t>
          </a:r>
          <a:r>
            <a:rPr kumimoji="1" lang="ja-JP" altLang="ja-JP" sz="1100">
              <a:solidFill>
                <a:schemeClr val="tx1"/>
              </a:solidFill>
              <a:effectLst/>
              <a:latin typeface="+mn-lt"/>
              <a:ea typeface="+mn-ea"/>
              <a:cs typeface="+mn-cs"/>
            </a:rPr>
            <a:t>元利償還金は令和</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年度</a:t>
          </a:r>
          <a:r>
            <a:rPr kumimoji="1" lang="ja-JP" altLang="en-US" sz="1100">
              <a:solidFill>
                <a:schemeClr val="tx1"/>
              </a:solidFill>
              <a:effectLst/>
              <a:latin typeface="+mn-lt"/>
              <a:ea typeface="+mn-ea"/>
              <a:cs typeface="+mn-cs"/>
            </a:rPr>
            <a:t>より大きく減と</a:t>
          </a:r>
          <a:r>
            <a:rPr kumimoji="1" lang="ja-JP" altLang="ja-JP" sz="1100">
              <a:solidFill>
                <a:schemeClr val="tx1"/>
              </a:solidFill>
              <a:effectLst/>
              <a:latin typeface="+mn-lt"/>
              <a:ea typeface="+mn-ea"/>
              <a:cs typeface="+mn-cs"/>
            </a:rPr>
            <a:t>なっている。算入公債費については、下水道事業会計に係る繰入金の減等により減少している。</a:t>
          </a:r>
          <a:endParaRPr lang="ja-JP" altLang="ja-JP" sz="1400">
            <a:solidFill>
              <a:schemeClr val="tx1"/>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将来負担額については該当なし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将来負担額については、一般会計等に係る地方債の現在高の</a:t>
          </a:r>
          <a:r>
            <a:rPr kumimoji="1" lang="ja-JP" altLang="en-US" sz="1100">
              <a:solidFill>
                <a:schemeClr val="tx1"/>
              </a:solidFill>
              <a:effectLst/>
              <a:latin typeface="+mn-lt"/>
              <a:ea typeface="+mn-ea"/>
              <a:cs typeface="+mn-cs"/>
            </a:rPr>
            <a:t>重点課題等対応</a:t>
          </a:r>
          <a:r>
            <a:rPr kumimoji="1" lang="ja-JP" altLang="ja-JP" sz="1100">
              <a:solidFill>
                <a:schemeClr val="tx1"/>
              </a:solidFill>
              <a:effectLst/>
              <a:latin typeface="+mn-lt"/>
              <a:ea typeface="+mn-ea"/>
              <a:cs typeface="+mn-cs"/>
            </a:rPr>
            <a:t>による</a:t>
          </a:r>
          <a:r>
            <a:rPr kumimoji="1" lang="ja-JP" altLang="en-US" sz="1100">
              <a:solidFill>
                <a:schemeClr val="tx1"/>
              </a:solidFill>
              <a:effectLst/>
              <a:latin typeface="+mn-lt"/>
              <a:ea typeface="+mn-ea"/>
              <a:cs typeface="+mn-cs"/>
            </a:rPr>
            <a:t>増加</a:t>
          </a:r>
          <a:r>
            <a:rPr kumimoji="1" lang="ja-JP" altLang="ja-JP" sz="1100">
              <a:solidFill>
                <a:schemeClr val="tx1"/>
              </a:solidFill>
              <a:effectLst/>
              <a:latin typeface="+mn-lt"/>
              <a:ea typeface="+mn-ea"/>
              <a:cs typeface="+mn-cs"/>
            </a:rPr>
            <a:t>が大きい。</a:t>
          </a:r>
          <a:endParaRPr lang="ja-JP" altLang="ja-JP" sz="1400">
            <a:solidFill>
              <a:schemeClr val="tx1"/>
            </a:solidFill>
            <a:effectLst/>
          </a:endParaRPr>
        </a:p>
        <a:p>
          <a:r>
            <a:rPr kumimoji="1" lang="ja-JP" altLang="ja-JP" sz="1100">
              <a:solidFill>
                <a:schemeClr val="tx1"/>
              </a:solidFill>
              <a:effectLst/>
              <a:latin typeface="+mn-lt"/>
              <a:ea typeface="+mn-ea"/>
              <a:cs typeface="+mn-cs"/>
            </a:rPr>
            <a:t>　充当可能財源については、災害援護資金貸付金や基準財政需要額算入見込額の減により、前年度よりも減となっている。</a:t>
          </a:r>
          <a:endParaRPr lang="ja-JP" altLang="ja-JP" sz="1400">
            <a:solidFill>
              <a:schemeClr val="tx1"/>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宮城県塩竈市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tx1"/>
              </a:solidFill>
              <a:effectLst/>
              <a:latin typeface="+mn-lt"/>
              <a:ea typeface="+mn-ea"/>
              <a:cs typeface="+mn-cs"/>
            </a:rPr>
            <a:t>公共施設維持補修や公債費の償還等、後年度の財政負担に備えるため積立を行ったもの。</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公共施設等総合管理基金</a:t>
          </a:r>
          <a:r>
            <a:rPr kumimoji="1" lang="ja-JP" altLang="ja-JP" sz="1100">
              <a:solidFill>
                <a:schemeClr val="tx1"/>
              </a:solidFill>
              <a:effectLst/>
              <a:latin typeface="+mn-lt"/>
              <a:ea typeface="+mn-ea"/>
              <a:cs typeface="+mn-cs"/>
            </a:rPr>
            <a:t>は、</a:t>
          </a:r>
          <a:r>
            <a:rPr kumimoji="1" lang="ja-JP" altLang="en-US" sz="1100">
              <a:solidFill>
                <a:schemeClr val="tx1"/>
              </a:solidFill>
              <a:effectLst/>
              <a:latin typeface="+mn-lt"/>
              <a:ea typeface="+mn-ea"/>
              <a:cs typeface="+mn-cs"/>
            </a:rPr>
            <a:t>重点課題</a:t>
          </a:r>
          <a:r>
            <a:rPr kumimoji="1" lang="ja-JP" altLang="ja-JP" sz="1100">
              <a:solidFill>
                <a:schemeClr val="tx1"/>
              </a:solidFill>
              <a:effectLst/>
              <a:latin typeface="+mn-lt"/>
              <a:ea typeface="+mn-ea"/>
              <a:cs typeface="+mn-cs"/>
            </a:rPr>
            <a:t>の進捗</a:t>
          </a:r>
          <a:r>
            <a:rPr kumimoji="1" lang="ja-JP" altLang="en-US" sz="1100">
              <a:solidFill>
                <a:schemeClr val="tx1"/>
              </a:solidFill>
              <a:effectLst/>
              <a:latin typeface="+mn-lt"/>
              <a:ea typeface="+mn-ea"/>
              <a:cs typeface="+mn-cs"/>
            </a:rPr>
            <a:t>や公共公用施設の維持管理費への活用</a:t>
          </a:r>
          <a:r>
            <a:rPr kumimoji="1" lang="ja-JP" altLang="ja-JP" sz="1100">
              <a:solidFill>
                <a:schemeClr val="tx1"/>
              </a:solidFill>
              <a:effectLst/>
              <a:latin typeface="+mn-lt"/>
              <a:ea typeface="+mn-ea"/>
              <a:cs typeface="+mn-cs"/>
            </a:rPr>
            <a:t>に合わせて減少する見込みとなっている。減債基金については、引き続き公債費償還への活用により減少する見込みとなっている。今後は、高齢化に伴う社会保障関係費などの増加が見込まれるため、財政調整基金の</a:t>
          </a:r>
          <a:r>
            <a:rPr kumimoji="1" lang="ja-JP" altLang="en-US" sz="1100">
              <a:solidFill>
                <a:schemeClr val="tx1"/>
              </a:solidFill>
              <a:effectLst/>
              <a:latin typeface="+mn-lt"/>
              <a:ea typeface="+mn-ea"/>
              <a:cs typeface="+mn-cs"/>
            </a:rPr>
            <a:t>残高</a:t>
          </a:r>
          <a:r>
            <a:rPr kumimoji="1" lang="ja-JP" altLang="ja-JP" sz="1100">
              <a:solidFill>
                <a:schemeClr val="tx1"/>
              </a:solidFill>
              <a:effectLst/>
              <a:latin typeface="+mn-lt"/>
              <a:ea typeface="+mn-ea"/>
              <a:cs typeface="+mn-cs"/>
            </a:rPr>
            <a:t>確保に努めたい。</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・市営住宅基金：市営住宅等の整備、修繕、改良、解体及び管理等に必要な財源に充てるため設置。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・ミナト塩竈まちづくり基金：本市の特性を活かしたふるさとづくりを進めるため設置。</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・塩竈市公共施設等総合管理基金：公用・公共施設及び当該施設で使用する備品等の整備、修繕等に必要な財源に充てるため設置。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・塩竈市カメイこどもの夢づくり基金：本市におけるこどもの教育文化事業を推進し、創造性豊かな人づくりに資するため設置。</a:t>
          </a:r>
          <a:endParaRPr lang="ja-JP" altLang="ja-JP">
            <a:effectLst/>
          </a:endParaRPr>
        </a:p>
        <a:p>
          <a:r>
            <a:rPr lang="ja-JP" altLang="en-US" sz="1100" b="0" i="0">
              <a:solidFill>
                <a:schemeClr val="dk1"/>
              </a:solidFill>
              <a:effectLst/>
              <a:latin typeface="+mn-lt"/>
              <a:ea typeface="+mn-ea"/>
              <a:cs typeface="+mn-cs"/>
            </a:rPr>
            <a:t>・災害救助支援基金</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災害により被害を被った者を救助・支援する</a:t>
          </a:r>
          <a:r>
            <a:rPr lang="ja-JP" altLang="en-US" sz="1100" b="0" i="0">
              <a:solidFill>
                <a:schemeClr val="tx1"/>
              </a:solidFill>
              <a:effectLst/>
              <a:latin typeface="+mn-lt"/>
              <a:ea typeface="+mn-ea"/>
              <a:cs typeface="+mn-cs"/>
            </a:rPr>
            <a:t>ため</a:t>
          </a:r>
          <a:r>
            <a:rPr kumimoji="1" lang="ja-JP" altLang="ja-JP" sz="1100">
              <a:solidFill>
                <a:schemeClr val="tx1"/>
              </a:solidFill>
              <a:effectLst/>
              <a:latin typeface="+mn-lt"/>
              <a:ea typeface="+mn-ea"/>
              <a:cs typeface="+mn-cs"/>
            </a:rPr>
            <a:t>設置。</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・市営住宅基金：東日本大震災災害公営住宅家賃対策事業補助金等の積立により増加。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・ミナト塩竈まちづくり基金：</a:t>
          </a:r>
          <a:r>
            <a:rPr kumimoji="1" lang="ja-JP" altLang="en-US" sz="1100">
              <a:solidFill>
                <a:schemeClr val="dk1"/>
              </a:solidFill>
              <a:effectLst/>
              <a:latin typeface="+mn-lt"/>
              <a:ea typeface="+mn-ea"/>
              <a:cs typeface="+mn-cs"/>
            </a:rPr>
            <a:t>ふるさとしおがま復興基金と統合したことにより増加</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塩竈市公共施設等総合管理基金</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旧庁舎建設基金</a:t>
          </a:r>
          <a:r>
            <a:rPr kumimoji="1" lang="ja-JP" altLang="en-US" sz="1100">
              <a:solidFill>
                <a:schemeClr val="dk1"/>
              </a:solidFill>
              <a:effectLst/>
              <a:latin typeface="+mn-lt"/>
              <a:ea typeface="+mn-ea"/>
              <a:cs typeface="+mn-cs"/>
            </a:rPr>
            <a:t>の見直しを行い、新設したことにより増加。</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・塩竈市カメイこどもの夢づくり基金：森林環境譲与税について積立を行ったことにより増加。</a:t>
          </a:r>
          <a:endParaRPr kumimoji="1" lang="en-US" altLang="ja-JP" sz="1100">
            <a:solidFill>
              <a:schemeClr val="dk1"/>
            </a:solidFill>
            <a:effectLst/>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・市営住宅基金：市営住宅の修繕、改修などの事業への活用に合わせて推移。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100">
              <a:solidFill>
                <a:schemeClr val="tx1"/>
              </a:solidFill>
              <a:effectLst/>
              <a:latin typeface="+mn-lt"/>
              <a:ea typeface="+mn-ea"/>
              <a:cs typeface="+mn-cs"/>
            </a:rPr>
            <a:t>・ミナト塩竈まちづくり基金：施設維持補修事業等への活用に合わせて推移。</a:t>
          </a:r>
          <a:endParaRPr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・塩竈市公共施設等総合管理基金：</a:t>
          </a:r>
          <a:r>
            <a:rPr kumimoji="1" lang="ja-JP" altLang="en-US" sz="1100">
              <a:solidFill>
                <a:schemeClr val="dk1"/>
              </a:solidFill>
              <a:effectLst/>
              <a:latin typeface="+mn-lt"/>
              <a:ea typeface="+mn-ea"/>
              <a:cs typeface="+mn-cs"/>
            </a:rPr>
            <a:t>重点課題等の対応や公共・公用施設の維持管理への活用に合わせて減少する見込。</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・塩竈市カメイこどもの夢づくり基金：事業への活用に合わせて推移。</a:t>
          </a:r>
          <a:endParaRPr kumimoji="1" lang="en-US" altLang="ja-JP" sz="1100">
            <a:solidFill>
              <a:schemeClr val="dk1"/>
            </a:solidFill>
            <a:effectLst/>
            <a:latin typeface="+mn-lt"/>
            <a:ea typeface="+mn-ea"/>
            <a:cs typeface="+mn-cs"/>
          </a:endParaRPr>
        </a:p>
        <a:p>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災害救助支援基金</a:t>
          </a:r>
          <a:r>
            <a:rPr kumimoji="1" lang="ja-JP" altLang="ja-JP" sz="1100">
              <a:solidFill>
                <a:schemeClr val="tx1"/>
              </a:solidFill>
              <a:effectLst/>
              <a:latin typeface="+mn-lt"/>
              <a:ea typeface="+mn-ea"/>
              <a:cs typeface="+mn-cs"/>
            </a:rPr>
            <a:t>：事業への活用に合わせて推移。</a:t>
          </a:r>
          <a:endParaRPr lang="ja-JP" altLang="ja-JP" sz="1400">
            <a:solidFill>
              <a:schemeClr val="tx1"/>
            </a:solidFill>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扶助費の増や人勧の影響による人件費の増への対応として取崩しを行ったため、残高が</a:t>
          </a:r>
          <a:r>
            <a:rPr kumimoji="1" lang="ja-JP" altLang="en-US" sz="1100">
              <a:solidFill>
                <a:schemeClr val="tx1"/>
              </a:solidFill>
              <a:effectLst/>
              <a:latin typeface="+mn-lt"/>
              <a:ea typeface="+mn-ea"/>
              <a:cs typeface="+mn-cs"/>
            </a:rPr>
            <a:t>減</a:t>
          </a:r>
          <a:r>
            <a:rPr kumimoji="1" lang="ja-JP" altLang="ja-JP" sz="1100">
              <a:solidFill>
                <a:schemeClr val="tx1"/>
              </a:solidFill>
              <a:effectLst/>
              <a:latin typeface="+mn-lt"/>
              <a:ea typeface="+mn-ea"/>
              <a:cs typeface="+mn-cs"/>
            </a:rPr>
            <a:t>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今後、社会保障関係費などの増加が見込まれるため、その財源として活用できるように、基金残高の維持、さらなる積立に努めたい。</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災害援護資金貸付金償還や、その他公債費として取り崩しを行う一方、災害援護資金貸付金の令和</a:t>
          </a:r>
          <a:r>
            <a:rPr kumimoji="1" lang="en-US" altLang="ja-JP" sz="1100">
              <a:solidFill>
                <a:schemeClr val="tx1"/>
              </a:solidFill>
              <a:effectLst/>
              <a:latin typeface="+mn-lt"/>
              <a:ea typeface="+mn-ea"/>
              <a:cs typeface="+mn-cs"/>
            </a:rPr>
            <a:t>7</a:t>
          </a:r>
          <a:r>
            <a:rPr kumimoji="1" lang="ja-JP" altLang="ja-JP" sz="1100">
              <a:solidFill>
                <a:schemeClr val="tx1"/>
              </a:solidFill>
              <a:effectLst/>
              <a:latin typeface="+mn-lt"/>
              <a:ea typeface="+mn-ea"/>
              <a:cs typeface="+mn-cs"/>
            </a:rPr>
            <a:t>年度償還に備えた積立や、</a:t>
          </a:r>
          <a:r>
            <a:rPr kumimoji="1" lang="en-US" altLang="ja-JP" sz="1100">
              <a:solidFill>
                <a:schemeClr val="tx1"/>
              </a:solidFill>
              <a:effectLst/>
              <a:latin typeface="+mn-lt"/>
              <a:ea typeface="+mn-ea"/>
              <a:cs typeface="+mn-cs"/>
            </a:rPr>
            <a:t>R6</a:t>
          </a:r>
          <a:r>
            <a:rPr kumimoji="1" lang="ja-JP" altLang="ja-JP" sz="1100">
              <a:solidFill>
                <a:schemeClr val="tx1"/>
              </a:solidFill>
              <a:effectLst/>
              <a:latin typeface="+mn-lt"/>
              <a:ea typeface="+mn-ea"/>
              <a:cs typeface="+mn-cs"/>
            </a:rPr>
            <a:t>普通交付税再算定分の臨財債償還基金費の積立を行ったため、残高は増となった。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引き続き公債費償還のための繰入を行うことにより、残高は年々減少する見込みとなっている。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51,726
50,889
17.38
30,886,595
29,665,963
927,630
12,827,612
17,463,981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000">
              <a:solidFill>
                <a:schemeClr val="tx1"/>
              </a:solidFill>
              <a:effectLst/>
              <a:latin typeface="+mn-lt"/>
              <a:ea typeface="+mn-ea"/>
              <a:cs typeface="+mn-cs"/>
            </a:rPr>
            <a:t>基準財政需要額について</a:t>
          </a:r>
          <a:r>
            <a:rPr kumimoji="1" lang="ja-JP" altLang="en-US" sz="1000">
              <a:solidFill>
                <a:schemeClr val="tx1"/>
              </a:solidFill>
              <a:effectLst/>
              <a:latin typeface="+mn-lt"/>
              <a:ea typeface="+mn-ea"/>
              <a:cs typeface="+mn-cs"/>
            </a:rPr>
            <a:t>は</a:t>
          </a:r>
          <a:r>
            <a:rPr kumimoji="1" lang="ja-JP" altLang="ja-JP" sz="1000">
              <a:solidFill>
                <a:schemeClr val="tx1"/>
              </a:solidFill>
              <a:effectLst/>
              <a:latin typeface="+mn-lt"/>
              <a:ea typeface="+mn-ea"/>
              <a:cs typeface="+mn-cs"/>
            </a:rPr>
            <a:t>、</a:t>
          </a:r>
          <a:r>
            <a:rPr kumimoji="1" lang="ja-JP" altLang="en-US" sz="1000">
              <a:solidFill>
                <a:schemeClr val="tx1"/>
              </a:solidFill>
              <a:effectLst/>
              <a:latin typeface="+mn-lt"/>
              <a:ea typeface="+mn-ea"/>
              <a:cs typeface="+mn-cs"/>
            </a:rPr>
            <a:t>公害防止事業債償還費の減による公債費の減等</a:t>
          </a:r>
          <a:r>
            <a:rPr kumimoji="1" lang="ja-JP" altLang="ja-JP" sz="1000">
              <a:solidFill>
                <a:schemeClr val="tx1"/>
              </a:solidFill>
              <a:effectLst/>
              <a:latin typeface="+mn-lt"/>
              <a:ea typeface="+mn-ea"/>
              <a:cs typeface="+mn-cs"/>
            </a:rPr>
            <a:t>により</a:t>
          </a:r>
          <a:r>
            <a:rPr kumimoji="1" lang="ja-JP" altLang="en-US"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前年度から</a:t>
          </a:r>
          <a:r>
            <a:rPr kumimoji="1" lang="ja-JP" altLang="en-US" sz="1000">
              <a:solidFill>
                <a:schemeClr val="tx1"/>
              </a:solidFill>
              <a:effectLst/>
              <a:latin typeface="+mn-lt"/>
              <a:ea typeface="+mn-ea"/>
              <a:cs typeface="+mn-cs"/>
            </a:rPr>
            <a:t>減</a:t>
          </a:r>
          <a:r>
            <a:rPr kumimoji="1" lang="ja-JP" altLang="ja-JP" sz="1000">
              <a:solidFill>
                <a:schemeClr val="tx1"/>
              </a:solidFill>
              <a:effectLst/>
              <a:latin typeface="+mn-lt"/>
              <a:ea typeface="+mn-ea"/>
              <a:cs typeface="+mn-cs"/>
            </a:rPr>
            <a:t>となった。また、基準財政収入額は市税や地方消費税交付金における増収</a:t>
          </a:r>
          <a:r>
            <a:rPr kumimoji="1" lang="ja-JP" altLang="en-US" sz="1000">
              <a:solidFill>
                <a:schemeClr val="tx1"/>
              </a:solidFill>
              <a:effectLst/>
              <a:latin typeface="+mn-lt"/>
              <a:ea typeface="+mn-ea"/>
              <a:cs typeface="+mn-cs"/>
            </a:rPr>
            <a:t>等により、前年度から増となった</a:t>
          </a:r>
          <a:r>
            <a:rPr kumimoji="1" lang="ja-JP" altLang="ja-JP" sz="1000">
              <a:solidFill>
                <a:schemeClr val="tx1"/>
              </a:solidFill>
              <a:effectLst/>
              <a:latin typeface="+mn-lt"/>
              <a:ea typeface="+mn-ea"/>
              <a:cs typeface="+mn-cs"/>
            </a:rPr>
            <a:t>。その結果、財政力指数は</a:t>
          </a:r>
          <a:r>
            <a:rPr kumimoji="1" lang="en-US" altLang="ja-JP" sz="1000">
              <a:solidFill>
                <a:schemeClr val="tx1"/>
              </a:solidFill>
              <a:effectLst/>
              <a:latin typeface="+mn-lt"/>
              <a:ea typeface="+mn-ea"/>
              <a:cs typeface="+mn-cs"/>
            </a:rPr>
            <a:t>0.52</a:t>
          </a:r>
          <a:r>
            <a:rPr kumimoji="1" lang="ja-JP" altLang="en-US" sz="1000">
              <a:solidFill>
                <a:schemeClr val="tx1"/>
              </a:solidFill>
              <a:effectLst/>
              <a:latin typeface="+mn-lt"/>
              <a:ea typeface="+mn-ea"/>
              <a:cs typeface="+mn-cs"/>
            </a:rPr>
            <a:t>と若干の増となった。</a:t>
          </a:r>
          <a:r>
            <a:rPr kumimoji="1" lang="ja-JP" altLang="ja-JP" sz="1000">
              <a:solidFill>
                <a:schemeClr val="tx1"/>
              </a:solidFill>
              <a:effectLst/>
              <a:latin typeface="+mn-lt"/>
              <a:ea typeface="+mn-ea"/>
              <a:cs typeface="+mn-cs"/>
            </a:rPr>
            <a:t>依然として類似団体平均を下回っている状況にあるため、予算枠配分による経常経費の更なる削減や、事業のキャップ制などによる政策的経費、投資的経費の抑制などの歳出の見直しを実施するとともに、収納率の向上や</a:t>
          </a:r>
          <a:r>
            <a:rPr kumimoji="1" lang="ja-JP" altLang="en-US" sz="1000">
              <a:solidFill>
                <a:schemeClr val="tx1"/>
              </a:solidFill>
              <a:effectLst/>
              <a:latin typeface="+mn-lt"/>
              <a:ea typeface="+mn-ea"/>
              <a:cs typeface="+mn-cs"/>
            </a:rPr>
            <a:t>財産活用による</a:t>
          </a:r>
          <a:r>
            <a:rPr kumimoji="1" lang="ja-JP" altLang="ja-JP" sz="1000">
              <a:solidFill>
                <a:schemeClr val="tx1"/>
              </a:solidFill>
              <a:effectLst/>
              <a:latin typeface="+mn-lt"/>
              <a:ea typeface="+mn-ea"/>
              <a:cs typeface="+mn-cs"/>
            </a:rPr>
            <a:t>土地売払収入・広告収入</a:t>
          </a:r>
          <a:r>
            <a:rPr kumimoji="1" lang="ja-JP" altLang="en-US" sz="1000">
              <a:solidFill>
                <a:schemeClr val="tx1"/>
              </a:solidFill>
              <a:effectLst/>
              <a:latin typeface="+mn-lt"/>
              <a:ea typeface="+mn-ea"/>
              <a:cs typeface="+mn-cs"/>
            </a:rPr>
            <a:t>・基金運用益の確保</a:t>
          </a:r>
          <a:r>
            <a:rPr kumimoji="1" lang="ja-JP" altLang="ja-JP" sz="1000">
              <a:solidFill>
                <a:schemeClr val="tx1"/>
              </a:solidFill>
              <a:effectLst/>
              <a:latin typeface="+mn-lt"/>
              <a:ea typeface="+mn-ea"/>
              <a:cs typeface="+mn-cs"/>
            </a:rPr>
            <a:t>、ふるさと納税</a:t>
          </a:r>
          <a:r>
            <a:rPr kumimoji="1" lang="ja-JP" altLang="en-US" sz="1000">
              <a:solidFill>
                <a:schemeClr val="tx1"/>
              </a:solidFill>
              <a:effectLst/>
              <a:latin typeface="+mn-lt"/>
              <a:ea typeface="+mn-ea"/>
              <a:cs typeface="+mn-cs"/>
            </a:rPr>
            <a:t>の増収</a:t>
          </a:r>
          <a:r>
            <a:rPr kumimoji="1" lang="ja-JP" altLang="ja-JP" sz="1000">
              <a:solidFill>
                <a:schemeClr val="tx1"/>
              </a:solidFill>
              <a:effectLst/>
              <a:latin typeface="+mn-lt"/>
              <a:ea typeface="+mn-ea"/>
              <a:cs typeface="+mn-cs"/>
            </a:rPr>
            <a:t>といった自主財源確保策に努める。</a:t>
          </a:r>
          <a:endParaRPr lang="ja-JP" altLang="ja-JP" sz="1000">
            <a:solidFill>
              <a:schemeClr val="tx1"/>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24342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24342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4233</xdr:rowOff>
    </xdr:from>
    <xdr:to>
      <xdr:col>15</xdr:col>
      <xdr:colOff>82550</xdr:colOff>
      <xdr:row>44</xdr:row>
      <xdr:rowOff>24342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4233</xdr:rowOff>
    </xdr:from>
    <xdr:to>
      <xdr:col>11</xdr:col>
      <xdr:colOff>31750</xdr:colOff>
      <xdr:row>44</xdr:row>
      <xdr:rowOff>24342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144992</xdr:rowOff>
    </xdr:from>
    <xdr:to>
      <xdr:col>19</xdr:col>
      <xdr:colOff>184150</xdr:colOff>
      <xdr:row>44</xdr:row>
      <xdr:rowOff>75142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59919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60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124883</xdr:rowOff>
    </xdr:from>
    <xdr:to>
      <xdr:col>15</xdr:col>
      <xdr:colOff>133350</xdr:colOff>
      <xdr:row>44</xdr:row>
      <xdr:rowOff>55033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39810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144992</xdr:rowOff>
    </xdr:from>
    <xdr:to>
      <xdr:col>11</xdr:col>
      <xdr:colOff>82550</xdr:colOff>
      <xdr:row>44</xdr:row>
      <xdr:rowOff>75142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59919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tx1"/>
              </a:solidFill>
              <a:effectLst/>
              <a:latin typeface="+mn-lt"/>
              <a:ea typeface="+mn-ea"/>
              <a:cs typeface="+mn-cs"/>
            </a:rPr>
            <a:t>平成</a:t>
          </a:r>
          <a:r>
            <a:rPr kumimoji="1" lang="en-US" altLang="ja-JP" sz="1100">
              <a:solidFill>
                <a:schemeClr val="tx1"/>
              </a:solidFill>
              <a:effectLst/>
              <a:latin typeface="+mn-lt"/>
              <a:ea typeface="+mn-ea"/>
              <a:cs typeface="+mn-cs"/>
            </a:rPr>
            <a:t>23</a:t>
          </a:r>
          <a:r>
            <a:rPr kumimoji="1" lang="ja-JP" altLang="ja-JP" sz="1100">
              <a:solidFill>
                <a:schemeClr val="tx1"/>
              </a:solidFill>
              <a:effectLst/>
              <a:latin typeface="+mn-lt"/>
              <a:ea typeface="+mn-ea"/>
              <a:cs typeface="+mn-cs"/>
            </a:rPr>
            <a:t>年度に東日本大震災の影響により</a:t>
          </a:r>
          <a:r>
            <a:rPr kumimoji="1" lang="en-US" altLang="ja-JP" sz="1100">
              <a:solidFill>
                <a:schemeClr val="tx1"/>
              </a:solidFill>
              <a:effectLst/>
              <a:latin typeface="+mn-lt"/>
              <a:ea typeface="+mn-ea"/>
              <a:cs typeface="+mn-cs"/>
            </a:rPr>
            <a:t>10.0</a:t>
          </a:r>
          <a:r>
            <a:rPr kumimoji="1" lang="ja-JP" altLang="ja-JP" sz="1100">
              <a:solidFill>
                <a:schemeClr val="tx1"/>
              </a:solidFill>
              <a:effectLst/>
              <a:latin typeface="+mn-lt"/>
              <a:ea typeface="+mn-ea"/>
              <a:cs typeface="+mn-cs"/>
            </a:rPr>
            <a:t>ポイントの大幅な悪化となって以降、</a:t>
          </a:r>
          <a:r>
            <a:rPr kumimoji="1" lang="ja-JP" altLang="en-US" sz="1100">
              <a:solidFill>
                <a:schemeClr val="tx1"/>
              </a:solidFill>
              <a:effectLst/>
              <a:latin typeface="+mn-lt"/>
              <a:ea typeface="+mn-ea"/>
              <a:cs typeface="+mn-cs"/>
            </a:rPr>
            <a:t>令和</a:t>
          </a:r>
          <a:r>
            <a:rPr kumimoji="1" lang="en-US" altLang="ja-JP" sz="1100">
              <a:solidFill>
                <a:schemeClr val="tx1"/>
              </a:solidFill>
              <a:effectLst/>
              <a:latin typeface="+mn-lt"/>
              <a:ea typeface="+mn-ea"/>
              <a:cs typeface="+mn-cs"/>
            </a:rPr>
            <a:t>3</a:t>
          </a:r>
          <a:r>
            <a:rPr kumimoji="1" lang="ja-JP" altLang="en-US" sz="1100">
              <a:solidFill>
                <a:schemeClr val="tx1"/>
              </a:solidFill>
              <a:effectLst/>
              <a:latin typeface="+mn-lt"/>
              <a:ea typeface="+mn-ea"/>
              <a:cs typeface="+mn-cs"/>
            </a:rPr>
            <a:t>年度を除き、</a:t>
          </a:r>
          <a:r>
            <a:rPr kumimoji="1" lang="en-US" altLang="ja-JP" sz="1100">
              <a:solidFill>
                <a:schemeClr val="tx1"/>
              </a:solidFill>
              <a:effectLst/>
              <a:latin typeface="+mn-lt"/>
              <a:ea typeface="+mn-ea"/>
              <a:cs typeface="+mn-cs"/>
            </a:rPr>
            <a:t>95%</a:t>
          </a:r>
          <a:r>
            <a:rPr kumimoji="1" lang="ja-JP" altLang="ja-JP" sz="1100">
              <a:solidFill>
                <a:schemeClr val="tx1"/>
              </a:solidFill>
              <a:effectLst/>
              <a:latin typeface="+mn-lt"/>
              <a:ea typeface="+mn-ea"/>
              <a:cs typeface="+mn-cs"/>
            </a:rPr>
            <a:t>を超える高い水準にあ</a:t>
          </a:r>
          <a:r>
            <a:rPr kumimoji="1" lang="ja-JP" altLang="en-US" sz="1100">
              <a:solidFill>
                <a:schemeClr val="tx1"/>
              </a:solidFill>
              <a:effectLst/>
              <a:latin typeface="+mn-lt"/>
              <a:ea typeface="+mn-ea"/>
              <a:cs typeface="+mn-cs"/>
            </a:rPr>
            <a:t>り、</a:t>
          </a:r>
          <a:r>
            <a:rPr kumimoji="1" lang="ja-JP" altLang="ja-JP" sz="1100">
              <a:solidFill>
                <a:schemeClr val="tx1"/>
              </a:solidFill>
              <a:effectLst/>
              <a:latin typeface="+mn-lt"/>
              <a:ea typeface="+mn-ea"/>
              <a:cs typeface="+mn-cs"/>
            </a:rPr>
            <a:t>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年度は</a:t>
          </a:r>
          <a:r>
            <a:rPr kumimoji="1" lang="en-US" altLang="ja-JP" sz="1100">
              <a:solidFill>
                <a:schemeClr val="tx1"/>
              </a:solidFill>
              <a:effectLst/>
              <a:latin typeface="+mn-lt"/>
              <a:ea typeface="+mn-ea"/>
              <a:cs typeface="+mn-cs"/>
            </a:rPr>
            <a:t>98.5%</a:t>
          </a:r>
          <a:r>
            <a:rPr kumimoji="1" lang="ja-JP" altLang="ja-JP" sz="1100">
              <a:solidFill>
                <a:schemeClr val="tx1"/>
              </a:solidFill>
              <a:effectLst/>
              <a:latin typeface="+mn-lt"/>
              <a:ea typeface="+mn-ea"/>
              <a:cs typeface="+mn-cs"/>
            </a:rPr>
            <a:t>と</a:t>
          </a:r>
          <a:r>
            <a:rPr kumimoji="1" lang="ja-JP" altLang="en-US" sz="1100">
              <a:solidFill>
                <a:schemeClr val="tx1"/>
              </a:solidFill>
              <a:effectLst/>
              <a:latin typeface="+mn-lt"/>
              <a:ea typeface="+mn-ea"/>
              <a:cs typeface="+mn-cs"/>
            </a:rPr>
            <a:t>前年度比</a:t>
          </a:r>
          <a:r>
            <a:rPr kumimoji="1" lang="en-US" altLang="ja-JP" sz="1100">
              <a:solidFill>
                <a:schemeClr val="tx1"/>
              </a:solidFill>
              <a:effectLst/>
              <a:latin typeface="+mn-lt"/>
              <a:ea typeface="+mn-ea"/>
              <a:cs typeface="+mn-cs"/>
            </a:rPr>
            <a:t>0.2</a:t>
          </a:r>
          <a:r>
            <a:rPr kumimoji="1" lang="ja-JP" altLang="en-US" sz="1100">
              <a:solidFill>
                <a:schemeClr val="tx1"/>
              </a:solidFill>
              <a:effectLst/>
              <a:latin typeface="+mn-lt"/>
              <a:ea typeface="+mn-ea"/>
              <a:cs typeface="+mn-cs"/>
            </a:rPr>
            <a:t>ポイント悪化した</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悪化した要因としては、補助費等や物件費などの上昇により、分母である歳入面以上に分子である歳出面の増加率が大きかったことから、経常収支比率が悪化した。</a:t>
          </a:r>
          <a:r>
            <a:rPr kumimoji="1" lang="ja-JP" altLang="ja-JP" sz="1100">
              <a:solidFill>
                <a:schemeClr val="tx1"/>
              </a:solidFill>
              <a:effectLst/>
              <a:latin typeface="+mn-lt"/>
              <a:ea typeface="+mn-ea"/>
              <a:cs typeface="+mn-cs"/>
            </a:rPr>
            <a:t>全国平均を大幅に上回っているため、産業基盤の復興や定住人口の増加を目指すことで、更なる税収確保の基盤固めを推進する。</a:t>
          </a:r>
          <a:endParaRPr lang="ja-JP" altLang="ja-JP" sz="1400">
            <a:solidFill>
              <a:schemeClr val="tx1"/>
            </a:solidFill>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151447</xdr:rowOff>
    </xdr:from>
    <xdr:to>
      <xdr:col>23</xdr:col>
      <xdr:colOff>133350</xdr:colOff>
      <xdr:row>65</xdr:row>
      <xdr:rowOff>163513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295697"/>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24765</xdr:rowOff>
    </xdr:from>
    <xdr:to>
      <xdr:col>19</xdr:col>
      <xdr:colOff>133350</xdr:colOff>
      <xdr:row>65</xdr:row>
      <xdr:rowOff>151447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169015"/>
          <a:ext cx="889000" cy="1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65</xdr:row>
      <xdr:rowOff>24765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91520"/>
          <a:ext cx="889000" cy="27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64</xdr:row>
      <xdr:rowOff>153988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91520"/>
          <a:ext cx="8890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112713</xdr:rowOff>
    </xdr:from>
    <xdr:to>
      <xdr:col>23</xdr:col>
      <xdr:colOff>184150</xdr:colOff>
      <xdr:row>66</xdr:row>
      <xdr:rowOff>42863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5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84790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2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100647</xdr:rowOff>
    </xdr:from>
    <xdr:to>
      <xdr:col>19</xdr:col>
      <xdr:colOff>184150</xdr:colOff>
      <xdr:row>66</xdr:row>
      <xdr:rowOff>30797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4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15574</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31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145415</xdr:rowOff>
    </xdr:from>
    <xdr:to>
      <xdr:col>15</xdr:col>
      <xdr:colOff>133350</xdr:colOff>
      <xdr:row>65</xdr:row>
      <xdr:rowOff>75565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60342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39370</xdr:rowOff>
    </xdr:from>
    <xdr:to>
      <xdr:col>11</xdr:col>
      <xdr:colOff>82550</xdr:colOff>
      <xdr:row>63</xdr:row>
      <xdr:rowOff>140970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103188</xdr:rowOff>
    </xdr:from>
    <xdr:to>
      <xdr:col>7</xdr:col>
      <xdr:colOff>31750</xdr:colOff>
      <xdr:row>65</xdr:row>
      <xdr:rowOff>33338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07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18115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6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[146,826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tx1"/>
              </a:solidFill>
              <a:effectLst/>
              <a:latin typeface="+mn-lt"/>
              <a:ea typeface="+mn-ea"/>
              <a:cs typeface="+mn-cs"/>
            </a:rPr>
            <a:t>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年度決算における人件費については、</a:t>
          </a:r>
          <a:r>
            <a:rPr kumimoji="1" lang="ja-JP" altLang="en-US" sz="1100">
              <a:solidFill>
                <a:schemeClr val="tx1"/>
              </a:solidFill>
              <a:effectLst/>
              <a:latin typeface="+mn-lt"/>
              <a:ea typeface="+mn-ea"/>
              <a:cs typeface="+mn-cs"/>
            </a:rPr>
            <a:t>会計年度任用職員の報酬や時間外勤務手当等が減となった一方で、</a:t>
          </a:r>
          <a:r>
            <a:rPr kumimoji="1" lang="ja-JP" altLang="ja-JP" sz="1100">
              <a:solidFill>
                <a:schemeClr val="tx1"/>
              </a:solidFill>
              <a:effectLst/>
              <a:latin typeface="+mn-lt"/>
              <a:ea typeface="+mn-ea"/>
              <a:cs typeface="+mn-cs"/>
            </a:rPr>
            <a:t>人事院勧告の影響等により基本給は増となって</a:t>
          </a:r>
          <a:r>
            <a:rPr kumimoji="1" lang="ja-JP" altLang="en-US" sz="1100">
              <a:solidFill>
                <a:schemeClr val="tx1"/>
              </a:solidFill>
              <a:effectLst/>
              <a:latin typeface="+mn-lt"/>
              <a:ea typeface="+mn-ea"/>
              <a:cs typeface="+mn-cs"/>
            </a:rPr>
            <a:t>おり、人件費全体で増となった</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物件費については、社会教育施設の指定管理者制度導入などが要因となり増となった。</a:t>
          </a:r>
          <a:r>
            <a:rPr kumimoji="1" lang="ja-JP" altLang="ja-JP" sz="1100">
              <a:solidFill>
                <a:schemeClr val="tx1"/>
              </a:solidFill>
              <a:effectLst/>
              <a:latin typeface="+mn-lt"/>
              <a:ea typeface="+mn-ea"/>
              <a:cs typeface="+mn-cs"/>
            </a:rPr>
            <a:t>類団平均、全国平均を下回る結果となっているが、今後、復興事業により整備した施設や市内各所にある老朽化した施設の維持管理経費の増が見込まれるため、更なる適正化に努める。</a:t>
          </a:r>
          <a:endParaRPr lang="ja-JP" altLang="ja-JP" sz="1400">
            <a:solidFill>
              <a:schemeClr val="tx1"/>
            </a:solidFill>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141777</xdr:rowOff>
    </xdr:from>
    <xdr:to>
      <xdr:col>23</xdr:col>
      <xdr:colOff>133350</xdr:colOff>
      <xdr:row>81</xdr:row>
      <xdr:rowOff>17180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57777"/>
          <a:ext cx="838200" cy="46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141777</xdr:rowOff>
    </xdr:from>
    <xdr:to>
      <xdr:col>19</xdr:col>
      <xdr:colOff>133350</xdr:colOff>
      <xdr:row>80</xdr:row>
      <xdr:rowOff>152577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57777"/>
          <a:ext cx="889000" cy="1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131935</xdr:rowOff>
    </xdr:from>
    <xdr:to>
      <xdr:col>15</xdr:col>
      <xdr:colOff>82550</xdr:colOff>
      <xdr:row>80</xdr:row>
      <xdr:rowOff>152577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47935"/>
          <a:ext cx="8890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118459</xdr:rowOff>
    </xdr:from>
    <xdr:to>
      <xdr:col>11</xdr:col>
      <xdr:colOff>31750</xdr:colOff>
      <xdr:row>80</xdr:row>
      <xdr:rowOff>131935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34459"/>
          <a:ext cx="889000" cy="13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137830</xdr:rowOff>
    </xdr:from>
    <xdr:to>
      <xdr:col>23</xdr:col>
      <xdr:colOff>184150</xdr:colOff>
      <xdr:row>81</xdr:row>
      <xdr:rowOff>67980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5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154357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98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90977</xdr:rowOff>
    </xdr:from>
    <xdr:to>
      <xdr:col>19</xdr:col>
      <xdr:colOff>184150</xdr:colOff>
      <xdr:row>81</xdr:row>
      <xdr:rowOff>21127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0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31304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75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101777</xdr:rowOff>
    </xdr:from>
    <xdr:to>
      <xdr:col>15</xdr:col>
      <xdr:colOff>133350</xdr:colOff>
      <xdr:row>81</xdr:row>
      <xdr:rowOff>31927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1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42104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86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81135</xdr:rowOff>
    </xdr:from>
    <xdr:to>
      <xdr:col>11</xdr:col>
      <xdr:colOff>82550</xdr:colOff>
      <xdr:row>81</xdr:row>
      <xdr:rowOff>11285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21462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66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67659</xdr:rowOff>
    </xdr:from>
    <xdr:to>
      <xdr:col>7</xdr:col>
      <xdr:colOff>31750</xdr:colOff>
      <xdr:row>80</xdr:row>
      <xdr:rowOff>169259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8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154036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7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ラスパイレス指数は類似団体平均、全国市平均いずれも下回っている。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今後も給与の適正化に努める。</a:t>
          </a:r>
          <a:endParaRPr lang="ja-JP" altLang="ja-JP" sz="1400">
            <a:solidFill>
              <a:schemeClr val="tx1"/>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82</xdr:row>
      <xdr:rowOff>115207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122400"/>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63500</xdr:rowOff>
    </xdr:from>
    <xdr:to>
      <xdr:col>77</xdr:col>
      <xdr:colOff>44450</xdr:colOff>
      <xdr:row>82</xdr:row>
      <xdr:rowOff>97971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1224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97971</xdr:rowOff>
    </xdr:from>
    <xdr:to>
      <xdr:col>72</xdr:col>
      <xdr:colOff>203200</xdr:colOff>
      <xdr:row>83</xdr:row>
      <xdr:rowOff>64407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1568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12700</xdr:rowOff>
    </xdr:from>
    <xdr:to>
      <xdr:col>68</xdr:col>
      <xdr:colOff>152400</xdr:colOff>
      <xdr:row>83</xdr:row>
      <xdr:rowOff>64407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2430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64407</xdr:rowOff>
    </xdr:from>
    <xdr:to>
      <xdr:col>81</xdr:col>
      <xdr:colOff>95250</xdr:colOff>
      <xdr:row>82</xdr:row>
      <xdr:rowOff>166007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12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80934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96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12700</xdr:rowOff>
    </xdr:from>
    <xdr:to>
      <xdr:col>77</xdr:col>
      <xdr:colOff>95250</xdr:colOff>
      <xdr:row>82</xdr:row>
      <xdr:rowOff>114300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124477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47171</xdr:rowOff>
    </xdr:from>
    <xdr:to>
      <xdr:col>73</xdr:col>
      <xdr:colOff>44450</xdr:colOff>
      <xdr:row>82</xdr:row>
      <xdr:rowOff>148771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158948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13607</xdr:rowOff>
    </xdr:from>
    <xdr:to>
      <xdr:col>68</xdr:col>
      <xdr:colOff>203200</xdr:colOff>
      <xdr:row>83</xdr:row>
      <xdr:rowOff>115207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125384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133350</xdr:rowOff>
    </xdr:from>
    <xdr:to>
      <xdr:col>64</xdr:col>
      <xdr:colOff>152400</xdr:colOff>
      <xdr:row>83</xdr:row>
      <xdr:rowOff>63500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73677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96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rgbClr val="FF0000"/>
              </a:solidFill>
              <a:effectLst/>
              <a:latin typeface="+mn-lt"/>
              <a:ea typeface="+mn-ea"/>
              <a:cs typeface="+mn-cs"/>
            </a:rPr>
            <a:t>　</a:t>
          </a:r>
          <a:r>
            <a:rPr kumimoji="1" lang="ja-JP" altLang="ja-JP" sz="1100" b="0" i="0" baseline="0">
              <a:solidFill>
                <a:schemeClr val="tx1"/>
              </a:solidFill>
              <a:effectLst/>
              <a:latin typeface="+mn-lt"/>
              <a:ea typeface="+mn-ea"/>
              <a:cs typeface="+mn-cs"/>
            </a:rPr>
            <a:t>類似団体平均より</a:t>
          </a:r>
          <a:r>
            <a:rPr kumimoji="1" lang="en-US" altLang="ja-JP" sz="1100" b="0" i="0" baseline="0">
              <a:solidFill>
                <a:schemeClr val="tx1"/>
              </a:solidFill>
              <a:effectLst/>
              <a:latin typeface="+mn-lt"/>
              <a:ea typeface="+mn-ea"/>
              <a:cs typeface="+mn-cs"/>
            </a:rPr>
            <a:t>0.50</a:t>
          </a:r>
          <a:r>
            <a:rPr kumimoji="1" lang="ja-JP" altLang="en-US" sz="1100" b="0" i="0" baseline="0">
              <a:solidFill>
                <a:schemeClr val="tx1"/>
              </a:solidFill>
              <a:effectLst/>
              <a:latin typeface="+mn-lt"/>
              <a:ea typeface="+mn-ea"/>
              <a:cs typeface="+mn-cs"/>
            </a:rPr>
            <a:t>人</a:t>
          </a:r>
          <a:r>
            <a:rPr kumimoji="1" lang="ja-JP" altLang="ja-JP" sz="1100" b="0" i="0" baseline="0">
              <a:solidFill>
                <a:schemeClr val="tx1"/>
              </a:solidFill>
              <a:effectLst/>
              <a:latin typeface="+mn-lt"/>
              <a:ea typeface="+mn-ea"/>
              <a:cs typeface="+mn-cs"/>
            </a:rPr>
            <a:t>上回っているが、全国平均、県平均は下回っている。今後も「定員管理計画」に基づき職員数の適正化に努める。</a:t>
          </a:r>
          <a:endParaRPr lang="ja-JP" altLang="ja-JP" sz="1400">
            <a:solidFill>
              <a:schemeClr val="tx1"/>
            </a:solidFill>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212</xdr:rowOff>
    </xdr:from>
    <xdr:to>
      <xdr:col>81</xdr:col>
      <xdr:colOff>44450</xdr:colOff>
      <xdr:row>62</xdr:row>
      <xdr:rowOff>6244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630112"/>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153564</xdr:rowOff>
    </xdr:from>
    <xdr:to>
      <xdr:col>77</xdr:col>
      <xdr:colOff>44450</xdr:colOff>
      <xdr:row>62</xdr:row>
      <xdr:rowOff>212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12014"/>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117369</xdr:rowOff>
    </xdr:from>
    <xdr:to>
      <xdr:col>72</xdr:col>
      <xdr:colOff>203200</xdr:colOff>
      <xdr:row>61</xdr:row>
      <xdr:rowOff>153564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7581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103294</xdr:rowOff>
    </xdr:from>
    <xdr:to>
      <xdr:col>68</xdr:col>
      <xdr:colOff>152400</xdr:colOff>
      <xdr:row>61</xdr:row>
      <xdr:rowOff>117369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61744"/>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126894</xdr:rowOff>
    </xdr:from>
    <xdr:to>
      <xdr:col>81</xdr:col>
      <xdr:colOff>95250</xdr:colOff>
      <xdr:row>62</xdr:row>
      <xdr:rowOff>57044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98971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57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120862</xdr:rowOff>
    </xdr:from>
    <xdr:to>
      <xdr:col>77</xdr:col>
      <xdr:colOff>95250</xdr:colOff>
      <xdr:row>62</xdr:row>
      <xdr:rowOff>51012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35789</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665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102764</xdr:rowOff>
    </xdr:from>
    <xdr:to>
      <xdr:col>73</xdr:col>
      <xdr:colOff>44450</xdr:colOff>
      <xdr:row>62</xdr:row>
      <xdr:rowOff>32914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6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17691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47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66569</xdr:rowOff>
    </xdr:from>
    <xdr:to>
      <xdr:col>68</xdr:col>
      <xdr:colOff>203200</xdr:colOff>
      <xdr:row>61</xdr:row>
      <xdr:rowOff>168169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152946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1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52494</xdr:rowOff>
    </xdr:from>
    <xdr:to>
      <xdr:col>64</xdr:col>
      <xdr:colOff>152400</xdr:colOff>
      <xdr:row>61</xdr:row>
      <xdr:rowOff>154094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138871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9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昨年</a:t>
          </a:r>
          <a:r>
            <a:rPr kumimoji="1" lang="ja-JP" altLang="en-US" sz="1100">
              <a:solidFill>
                <a:schemeClr val="tx1"/>
              </a:solidFill>
              <a:effectLst/>
              <a:latin typeface="+mn-lt"/>
              <a:ea typeface="+mn-ea"/>
              <a:cs typeface="+mn-cs"/>
            </a:rPr>
            <a:t>同様の数値となった</a:t>
          </a:r>
          <a:r>
            <a:rPr kumimoji="1" lang="ja-JP" altLang="ja-JP" sz="1100">
              <a:solidFill>
                <a:schemeClr val="tx1"/>
              </a:solidFill>
              <a:effectLst/>
              <a:latin typeface="+mn-lt"/>
              <a:ea typeface="+mn-ea"/>
              <a:cs typeface="+mn-cs"/>
            </a:rPr>
            <a:t>が、類似団体内平均は下回っている。</a:t>
          </a:r>
          <a:r>
            <a:rPr kumimoji="1" lang="ja-JP" altLang="en-US" sz="1100">
              <a:solidFill>
                <a:schemeClr val="tx1"/>
              </a:solidFill>
              <a:effectLst/>
              <a:latin typeface="+mn-lt"/>
              <a:ea typeface="+mn-ea"/>
              <a:cs typeface="+mn-cs"/>
            </a:rPr>
            <a:t>入替年度（</a:t>
          </a:r>
          <a:r>
            <a:rPr kumimoji="1" lang="en-US" altLang="ja-JP" sz="1100">
              <a:solidFill>
                <a:schemeClr val="tx1"/>
              </a:solidFill>
              <a:effectLst/>
              <a:latin typeface="+mn-lt"/>
              <a:ea typeface="+mn-ea"/>
              <a:cs typeface="+mn-cs"/>
            </a:rPr>
            <a:t>R3</a:t>
          </a:r>
          <a:r>
            <a:rPr kumimoji="1" lang="ja-JP" altLang="en-US" sz="1100">
              <a:solidFill>
                <a:schemeClr val="tx1"/>
              </a:solidFill>
              <a:effectLst/>
              <a:latin typeface="+mn-lt"/>
              <a:ea typeface="+mn-ea"/>
              <a:cs typeface="+mn-cs"/>
            </a:rPr>
            <a:t>年度）との比較で、分子・分母ともに増加しているものの、</a:t>
          </a:r>
          <a:r>
            <a:rPr kumimoji="1" lang="ja-JP" altLang="ja-JP" sz="1100">
              <a:solidFill>
                <a:schemeClr val="tx1"/>
              </a:solidFill>
              <a:effectLst/>
              <a:latin typeface="+mn-lt"/>
              <a:ea typeface="+mn-ea"/>
              <a:cs typeface="+mn-cs"/>
            </a:rPr>
            <a:t>分子における</a:t>
          </a:r>
          <a:r>
            <a:rPr kumimoji="1" lang="ja-JP" altLang="en-US" sz="1100">
              <a:solidFill>
                <a:schemeClr val="tx1"/>
              </a:solidFill>
              <a:effectLst/>
              <a:latin typeface="+mn-lt"/>
              <a:ea typeface="+mn-ea"/>
              <a:cs typeface="+mn-cs"/>
            </a:rPr>
            <a:t>災害復旧費等に係る基準財政需要額等が減なった一方で、分母における公害防止事業債償還費に</a:t>
          </a:r>
          <a:r>
            <a:rPr kumimoji="1" lang="ja-JP" altLang="ja-JP" sz="1100">
              <a:solidFill>
                <a:schemeClr val="tx1"/>
              </a:solidFill>
              <a:effectLst/>
              <a:latin typeface="+mn-lt"/>
              <a:ea typeface="+mn-ea"/>
              <a:cs typeface="+mn-cs"/>
            </a:rPr>
            <a:t>係る基準財政需要額の減等に</a:t>
          </a:r>
          <a:r>
            <a:rPr kumimoji="1" lang="ja-JP" altLang="en-US" sz="1100">
              <a:solidFill>
                <a:schemeClr val="tx1"/>
              </a:solidFill>
              <a:effectLst/>
              <a:latin typeface="+mn-lt"/>
              <a:ea typeface="+mn-ea"/>
              <a:cs typeface="+mn-cs"/>
            </a:rPr>
            <a:t>より、結果として同数値で推移したもの</a:t>
          </a:r>
          <a:r>
            <a:rPr kumimoji="1" lang="ja-JP" altLang="ja-JP" sz="1100">
              <a:solidFill>
                <a:schemeClr val="tx1"/>
              </a:solidFill>
              <a:effectLst/>
              <a:latin typeface="+mn-lt"/>
              <a:ea typeface="+mn-ea"/>
              <a:cs typeface="+mn-cs"/>
            </a:rPr>
            <a:t>。引き続き、普通建設事業における適正化・平準化や有利な地方債の活用に取組み、収納体制の強化を図り税収確保に努める。</a:t>
          </a:r>
          <a:endParaRPr lang="ja-JP" altLang="ja-JP" sz="1400">
            <a:solidFill>
              <a:schemeClr val="tx1"/>
            </a:solidFill>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94827</xdr:rowOff>
    </xdr:from>
    <xdr:to>
      <xdr:col>81</xdr:col>
      <xdr:colOff>44450</xdr:colOff>
      <xdr:row>40</xdr:row>
      <xdr:rowOff>94827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95282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62654</xdr:rowOff>
    </xdr:from>
    <xdr:to>
      <xdr:col>77</xdr:col>
      <xdr:colOff>44450</xdr:colOff>
      <xdr:row>40</xdr:row>
      <xdr:rowOff>94827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9206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62654</xdr:rowOff>
    </xdr:from>
    <xdr:to>
      <xdr:col>72</xdr:col>
      <xdr:colOff>203200</xdr:colOff>
      <xdr:row>40</xdr:row>
      <xdr:rowOff>94827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9206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94827</xdr:rowOff>
    </xdr:from>
    <xdr:to>
      <xdr:col>68</xdr:col>
      <xdr:colOff>152400</xdr:colOff>
      <xdr:row>40</xdr:row>
      <xdr:rowOff>151130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95282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44027</xdr:rowOff>
    </xdr:from>
    <xdr:to>
      <xdr:col>81</xdr:col>
      <xdr:colOff>95250</xdr:colOff>
      <xdr:row>40</xdr:row>
      <xdr:rowOff>145627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60554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4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44027</xdr:rowOff>
    </xdr:from>
    <xdr:to>
      <xdr:col>77</xdr:col>
      <xdr:colOff>95250</xdr:colOff>
      <xdr:row>40</xdr:row>
      <xdr:rowOff>145627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155804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670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11854</xdr:rowOff>
    </xdr:from>
    <xdr:to>
      <xdr:col>73</xdr:col>
      <xdr:colOff>44450</xdr:colOff>
      <xdr:row>40</xdr:row>
      <xdr:rowOff>113454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123631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44027</xdr:rowOff>
    </xdr:from>
    <xdr:to>
      <xdr:col>68</xdr:col>
      <xdr:colOff>203200</xdr:colOff>
      <xdr:row>40</xdr:row>
      <xdr:rowOff>145627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155804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7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100330</xdr:rowOff>
    </xdr:from>
    <xdr:to>
      <xdr:col>64</xdr:col>
      <xdr:colOff>152400</xdr:colOff>
      <xdr:row>41</xdr:row>
      <xdr:rowOff>30480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40657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rgbClr val="FF0000"/>
              </a:solidFill>
              <a:effectLst/>
              <a:latin typeface="+mn-lt"/>
              <a:ea typeface="+mn-ea"/>
              <a:cs typeface="+mn-cs"/>
            </a:rPr>
            <a:t>　</a:t>
          </a:r>
          <a:r>
            <a:rPr kumimoji="1" lang="ja-JP" altLang="ja-JP" sz="1100" baseline="0">
              <a:solidFill>
                <a:schemeClr val="tx1"/>
              </a:solidFill>
              <a:effectLst/>
              <a:latin typeface="+mn-lt"/>
              <a:ea typeface="+mn-ea"/>
              <a:cs typeface="+mn-cs"/>
            </a:rPr>
            <a:t>地方債の発行抑制などによる地方債現在高の減などにより、平成</a:t>
          </a:r>
          <a:r>
            <a:rPr kumimoji="1" lang="en-US" altLang="ja-JP" sz="1100" baseline="0">
              <a:solidFill>
                <a:schemeClr val="tx1"/>
              </a:solidFill>
              <a:effectLst/>
              <a:latin typeface="+mn-lt"/>
              <a:ea typeface="+mn-ea"/>
              <a:cs typeface="+mn-cs"/>
            </a:rPr>
            <a:t>30</a:t>
          </a:r>
          <a:r>
            <a:rPr kumimoji="1" lang="ja-JP" altLang="ja-JP" sz="1100" baseline="0">
              <a:solidFill>
                <a:schemeClr val="tx1"/>
              </a:solidFill>
              <a:effectLst/>
              <a:latin typeface="+mn-lt"/>
              <a:ea typeface="+mn-ea"/>
              <a:cs typeface="+mn-cs"/>
            </a:rPr>
            <a:t>年度から引き続き負数となった。</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今後も普通建設事業における適正化・平準化や有利な地方債の活用に取り組み、財政の健全化に努める。</a:t>
          </a:r>
          <a:endParaRPr lang="ja-JP" altLang="ja-JP" sz="1400">
            <a:solidFill>
              <a:schemeClr val="tx1"/>
            </a:solidFill>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51,726
50,889
17.38
30,886,595
29,665,963
927,630
12,827,612
17,463,981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平成</a:t>
          </a:r>
          <a:r>
            <a:rPr kumimoji="1" lang="en-US" altLang="ja-JP" sz="1100">
              <a:solidFill>
                <a:schemeClr val="tx1"/>
              </a:solidFill>
              <a:effectLst/>
              <a:latin typeface="+mn-lt"/>
              <a:ea typeface="+mn-ea"/>
              <a:cs typeface="+mn-cs"/>
            </a:rPr>
            <a:t>26</a:t>
          </a:r>
          <a:r>
            <a:rPr kumimoji="1" lang="ja-JP" altLang="ja-JP" sz="1100">
              <a:solidFill>
                <a:schemeClr val="tx1"/>
              </a:solidFill>
              <a:effectLst/>
              <a:latin typeface="+mn-lt"/>
              <a:ea typeface="+mn-ea"/>
              <a:cs typeface="+mn-cs"/>
            </a:rPr>
            <a:t>年度より国家公務員の削減と同様の給与減額の復元や、人事院勧告のプラス改定の影響により類似団体平均を上回る結果となっている。令和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年度決算における人件費について、人事院勧告による基本給の増等により経常経費が増加した</a:t>
          </a:r>
          <a:r>
            <a:rPr kumimoji="1" lang="ja-JP" altLang="en-US" sz="1100">
              <a:solidFill>
                <a:schemeClr val="tx1"/>
              </a:solidFill>
              <a:effectLst/>
              <a:latin typeface="+mn-lt"/>
              <a:ea typeface="+mn-ea"/>
              <a:cs typeface="+mn-cs"/>
            </a:rPr>
            <a:t>一方で</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会計年度任用職員の人数減により、</a:t>
          </a:r>
          <a:r>
            <a:rPr kumimoji="1" lang="ja-JP" altLang="ja-JP" sz="1100">
              <a:solidFill>
                <a:schemeClr val="tx1"/>
              </a:solidFill>
              <a:effectLst/>
              <a:latin typeface="+mn-lt"/>
              <a:ea typeface="+mn-ea"/>
              <a:cs typeface="+mn-cs"/>
            </a:rPr>
            <a:t>前年比</a:t>
          </a:r>
          <a:r>
            <a:rPr kumimoji="1" lang="en-US" altLang="ja-JP" sz="1100">
              <a:solidFill>
                <a:schemeClr val="tx1"/>
              </a:solidFill>
              <a:effectLst/>
              <a:latin typeface="+mn-lt"/>
              <a:ea typeface="+mn-ea"/>
              <a:cs typeface="+mn-cs"/>
            </a:rPr>
            <a:t>0.1</a:t>
          </a:r>
          <a:r>
            <a:rPr kumimoji="1" lang="ja-JP" altLang="ja-JP" sz="1100">
              <a:solidFill>
                <a:schemeClr val="tx1"/>
              </a:solidFill>
              <a:effectLst/>
              <a:latin typeface="+mn-lt"/>
              <a:ea typeface="+mn-ea"/>
              <a:cs typeface="+mn-cs"/>
            </a:rPr>
            <a:t>ポイントの</a:t>
          </a:r>
          <a:r>
            <a:rPr kumimoji="1" lang="ja-JP" altLang="en-US" sz="1100">
              <a:solidFill>
                <a:schemeClr val="tx1"/>
              </a:solidFill>
              <a:effectLst/>
              <a:latin typeface="+mn-lt"/>
              <a:ea typeface="+mn-ea"/>
              <a:cs typeface="+mn-cs"/>
            </a:rPr>
            <a:t>改善</a:t>
          </a:r>
          <a:r>
            <a:rPr kumimoji="1" lang="ja-JP" altLang="ja-JP" sz="1100">
              <a:solidFill>
                <a:schemeClr val="tx1"/>
              </a:solidFill>
              <a:effectLst/>
              <a:latin typeface="+mn-lt"/>
              <a:ea typeface="+mn-ea"/>
              <a:cs typeface="+mn-cs"/>
            </a:rPr>
            <a:t>となった。これまで以上に行財政改革への取り組みを通じて人件費の増嵩の抑制に努める。</a:t>
          </a:r>
          <a:endParaRPr lang="ja-JP" altLang="ja-JP" sz="1400">
            <a:solidFill>
              <a:schemeClr val="tx1"/>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120142</xdr:rowOff>
    </xdr:from>
    <xdr:to>
      <xdr:col>24</xdr:col>
      <xdr:colOff>25400</xdr:colOff>
      <xdr:row>37</xdr:row>
      <xdr:rowOff>124714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637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106426</xdr:rowOff>
    </xdr:from>
    <xdr:to>
      <xdr:col>19</xdr:col>
      <xdr:colOff>187325</xdr:colOff>
      <xdr:row>37</xdr:row>
      <xdr:rowOff>124714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500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78994</xdr:rowOff>
    </xdr:from>
    <xdr:to>
      <xdr:col>15</xdr:col>
      <xdr:colOff>98425</xdr:colOff>
      <xdr:row>37</xdr:row>
      <xdr:rowOff>106426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226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37</xdr:row>
      <xdr:rowOff>165862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2264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69342</xdr:rowOff>
    </xdr:from>
    <xdr:to>
      <xdr:col>24</xdr:col>
      <xdr:colOff>76200</xdr:colOff>
      <xdr:row>37</xdr:row>
      <xdr:rowOff>170942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41419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73914</xdr:rowOff>
    </xdr:from>
    <xdr:to>
      <xdr:col>20</xdr:col>
      <xdr:colOff>38100</xdr:colOff>
      <xdr:row>38</xdr:row>
      <xdr:rowOff>4064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160291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55626</xdr:rowOff>
    </xdr:from>
    <xdr:to>
      <xdr:col>15</xdr:col>
      <xdr:colOff>149225</xdr:colOff>
      <xdr:row>37</xdr:row>
      <xdr:rowOff>157226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142003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28194</xdr:rowOff>
    </xdr:from>
    <xdr:to>
      <xdr:col>11</xdr:col>
      <xdr:colOff>60325</xdr:colOff>
      <xdr:row>37</xdr:row>
      <xdr:rowOff>129794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114571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115062</xdr:rowOff>
    </xdr:from>
    <xdr:to>
      <xdr:col>6</xdr:col>
      <xdr:colOff>171450</xdr:colOff>
      <xdr:row>38</xdr:row>
      <xdr:rowOff>45212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29989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物件費に係る経常収支比率については、類似団体平均より低い傾向が続いて</a:t>
          </a:r>
          <a:r>
            <a:rPr kumimoji="1" lang="ja-JP" altLang="en-US" sz="1100">
              <a:solidFill>
                <a:schemeClr val="tx1"/>
              </a:solidFill>
              <a:effectLst/>
              <a:latin typeface="+mn-lt"/>
              <a:ea typeface="+mn-ea"/>
              <a:cs typeface="+mn-cs"/>
            </a:rPr>
            <a:t>おり、</a:t>
          </a:r>
          <a:r>
            <a:rPr kumimoji="1" lang="ja-JP" altLang="ja-JP" sz="1100">
              <a:solidFill>
                <a:schemeClr val="tx1"/>
              </a:solidFill>
              <a:effectLst/>
              <a:latin typeface="+mn-lt"/>
              <a:ea typeface="+mn-ea"/>
              <a:cs typeface="+mn-cs"/>
            </a:rPr>
            <a:t>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年度では前年度比</a:t>
          </a:r>
          <a:r>
            <a:rPr kumimoji="1" lang="en-US" altLang="ja-JP" sz="1100">
              <a:solidFill>
                <a:schemeClr val="tx1"/>
              </a:solidFill>
              <a:effectLst/>
              <a:latin typeface="+mn-lt"/>
              <a:ea typeface="+mn-ea"/>
              <a:cs typeface="+mn-cs"/>
            </a:rPr>
            <a:t>0.2</a:t>
          </a:r>
          <a:r>
            <a:rPr kumimoji="1" lang="ja-JP" altLang="ja-JP" sz="1100">
              <a:solidFill>
                <a:schemeClr val="tx1"/>
              </a:solidFill>
              <a:effectLst/>
              <a:latin typeface="+mn-lt"/>
              <a:ea typeface="+mn-ea"/>
              <a:cs typeface="+mn-cs"/>
            </a:rPr>
            <a:t>ポイント悪化の</a:t>
          </a:r>
          <a:r>
            <a:rPr kumimoji="1" lang="en-US" altLang="ja-JP" sz="1100">
              <a:solidFill>
                <a:schemeClr val="tx1"/>
              </a:solidFill>
              <a:effectLst/>
              <a:latin typeface="+mn-lt"/>
              <a:ea typeface="+mn-ea"/>
              <a:cs typeface="+mn-cs"/>
            </a:rPr>
            <a:t>17.1</a:t>
          </a:r>
          <a:r>
            <a:rPr kumimoji="1" lang="ja-JP" altLang="ja-JP" sz="1100">
              <a:solidFill>
                <a:schemeClr val="tx1"/>
              </a:solidFill>
              <a:effectLst/>
              <a:latin typeface="+mn-lt"/>
              <a:ea typeface="+mn-ea"/>
              <a:cs typeface="+mn-cs"/>
            </a:rPr>
            <a:t>と</a:t>
          </a:r>
          <a:r>
            <a:rPr kumimoji="1" lang="ja-JP" altLang="en-US" sz="1100">
              <a:solidFill>
                <a:schemeClr val="tx1"/>
              </a:solidFill>
              <a:effectLst/>
              <a:latin typeface="+mn-lt"/>
              <a:ea typeface="+mn-ea"/>
              <a:cs typeface="+mn-cs"/>
            </a:rPr>
            <a:t>引き続き</a:t>
          </a:r>
          <a:r>
            <a:rPr kumimoji="1" lang="ja-JP" altLang="ja-JP" sz="1100">
              <a:solidFill>
                <a:schemeClr val="tx1"/>
              </a:solidFill>
              <a:effectLst/>
              <a:latin typeface="+mn-lt"/>
              <a:ea typeface="+mn-ea"/>
              <a:cs typeface="+mn-cs"/>
            </a:rPr>
            <a:t>類似団体平均</a:t>
          </a:r>
          <a:r>
            <a:rPr kumimoji="1" lang="ja-JP" altLang="en-US" sz="1100">
              <a:solidFill>
                <a:schemeClr val="tx1"/>
              </a:solidFill>
              <a:effectLst/>
              <a:latin typeface="+mn-lt"/>
              <a:ea typeface="+mn-ea"/>
              <a:cs typeface="+mn-cs"/>
            </a:rPr>
            <a:t>を下回った</a:t>
          </a:r>
          <a:r>
            <a:rPr kumimoji="1" lang="ja-JP" altLang="ja-JP" sz="1100">
              <a:solidFill>
                <a:schemeClr val="tx1"/>
              </a:solidFill>
              <a:effectLst/>
              <a:latin typeface="+mn-lt"/>
              <a:ea typeface="+mn-ea"/>
              <a:cs typeface="+mn-cs"/>
            </a:rPr>
            <a:t>。主な要因としては、</a:t>
          </a:r>
          <a:r>
            <a:rPr kumimoji="1" lang="ja-JP" altLang="en-US" sz="1100">
              <a:solidFill>
                <a:schemeClr val="tx1"/>
              </a:solidFill>
              <a:effectLst/>
              <a:latin typeface="+mn-lt"/>
              <a:ea typeface="+mn-ea"/>
              <a:cs typeface="+mn-cs"/>
            </a:rPr>
            <a:t>社会教育施設指定管理者管理運営事業の増等によるものである</a:t>
          </a:r>
          <a:r>
            <a:rPr kumimoji="1" lang="ja-JP" altLang="ja-JP" sz="1100">
              <a:solidFill>
                <a:schemeClr val="tx1"/>
              </a:solidFill>
              <a:effectLst/>
              <a:latin typeface="+mn-lt"/>
              <a:ea typeface="+mn-ea"/>
              <a:cs typeface="+mn-cs"/>
            </a:rPr>
            <a:t>。</a:t>
          </a:r>
          <a:endParaRPr lang="ja-JP" altLang="ja-JP" sz="1400">
            <a:solidFill>
              <a:schemeClr val="tx1"/>
            </a:solidFill>
            <a:effectLst/>
          </a:endParaRPr>
        </a:p>
        <a:p>
          <a:r>
            <a:rPr kumimoji="1" lang="ja-JP" altLang="ja-JP" sz="1100">
              <a:solidFill>
                <a:schemeClr val="tx1"/>
              </a:solidFill>
              <a:effectLst/>
              <a:latin typeface="+mn-lt"/>
              <a:ea typeface="+mn-ea"/>
              <a:cs typeface="+mn-cs"/>
            </a:rPr>
            <a:t>　今後、施設の維持管理経費での増大が見込まれるため、一件審査方式による予算編成など、物件費の抑制に努めたい。</a:t>
          </a:r>
          <a:endParaRPr lang="ja-JP" altLang="ja-JP" sz="1400">
            <a:solidFill>
              <a:schemeClr val="tx1"/>
            </a:solidFill>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136525</xdr:rowOff>
    </xdr:from>
    <xdr:to>
      <xdr:col>82</xdr:col>
      <xdr:colOff>107950</xdr:colOff>
      <xdr:row>16</xdr:row>
      <xdr:rowOff>155575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7972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60325</xdr:rowOff>
    </xdr:from>
    <xdr:to>
      <xdr:col>78</xdr:col>
      <xdr:colOff>69850</xdr:colOff>
      <xdr:row>16</xdr:row>
      <xdr:rowOff>136525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80352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60325</xdr:rowOff>
    </xdr:from>
    <xdr:to>
      <xdr:col>73</xdr:col>
      <xdr:colOff>180975</xdr:colOff>
      <xdr:row>16</xdr:row>
      <xdr:rowOff>60325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63207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60325</xdr:rowOff>
    </xdr:from>
    <xdr:to>
      <xdr:col>69</xdr:col>
      <xdr:colOff>92075</xdr:colOff>
      <xdr:row>15</xdr:row>
      <xdr:rowOff>69850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6320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104775</xdr:rowOff>
    </xdr:from>
    <xdr:to>
      <xdr:col>82</xdr:col>
      <xdr:colOff>158750</xdr:colOff>
      <xdr:row>17</xdr:row>
      <xdr:rowOff>34925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121302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93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85725</xdr:rowOff>
    </xdr:from>
    <xdr:to>
      <xdr:col>78</xdr:col>
      <xdr:colOff>120650</xdr:colOff>
      <xdr:row>17</xdr:row>
      <xdr:rowOff>15875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2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9525</xdr:rowOff>
    </xdr:from>
    <xdr:to>
      <xdr:col>74</xdr:col>
      <xdr:colOff>31750</xdr:colOff>
      <xdr:row>16</xdr:row>
      <xdr:rowOff>111125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5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121302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521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xdr:rowOff>
    </xdr:from>
    <xdr:to>
      <xdr:col>69</xdr:col>
      <xdr:colOff>142875</xdr:colOff>
      <xdr:row>15</xdr:row>
      <xdr:rowOff>111125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8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121302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35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19050</xdr:rowOff>
    </xdr:from>
    <xdr:to>
      <xdr:col>65</xdr:col>
      <xdr:colOff>53975</xdr:colOff>
      <xdr:row>15</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130827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扶助費に係る経常収支比率は</a:t>
          </a:r>
          <a:r>
            <a:rPr kumimoji="1" lang="ja-JP" altLang="en-US" sz="1100">
              <a:solidFill>
                <a:schemeClr val="tx1"/>
              </a:solidFill>
              <a:effectLst/>
              <a:latin typeface="+mn-lt"/>
              <a:ea typeface="+mn-ea"/>
              <a:cs typeface="+mn-cs"/>
            </a:rPr>
            <a:t>、施設型給付費等支給事業</a:t>
          </a:r>
          <a:r>
            <a:rPr kumimoji="1" lang="ja-JP" altLang="ja-JP" sz="1100">
              <a:solidFill>
                <a:schemeClr val="tx1"/>
              </a:solidFill>
              <a:effectLst/>
              <a:latin typeface="+mn-lt"/>
              <a:ea typeface="+mn-ea"/>
              <a:cs typeface="+mn-cs"/>
            </a:rPr>
            <a:t>や福祉サービス費等が増となり、扶助費全体として</a:t>
          </a:r>
          <a:r>
            <a:rPr kumimoji="1" lang="en-US" altLang="ja-JP" sz="1100">
              <a:solidFill>
                <a:schemeClr val="tx1"/>
              </a:solidFill>
              <a:effectLst/>
              <a:latin typeface="+mn-lt"/>
              <a:ea typeface="+mn-ea"/>
              <a:cs typeface="+mn-cs"/>
            </a:rPr>
            <a:t>0.2</a:t>
          </a:r>
          <a:r>
            <a:rPr kumimoji="1" lang="ja-JP" altLang="ja-JP" sz="1100">
              <a:solidFill>
                <a:schemeClr val="tx1"/>
              </a:solidFill>
              <a:effectLst/>
              <a:latin typeface="+mn-lt"/>
              <a:ea typeface="+mn-ea"/>
              <a:cs typeface="+mn-cs"/>
            </a:rPr>
            <a:t>ポイント悪化した。</a:t>
          </a:r>
          <a:endParaRPr lang="ja-JP" altLang="ja-JP" sz="1400">
            <a:solidFill>
              <a:schemeClr val="tx1"/>
            </a:solidFill>
            <a:effectLst/>
          </a:endParaRPr>
        </a:p>
        <a:p>
          <a:r>
            <a:rPr kumimoji="1" lang="ja-JP" altLang="ja-JP" sz="1100">
              <a:solidFill>
                <a:schemeClr val="tx1"/>
              </a:solidFill>
              <a:effectLst/>
              <a:latin typeface="+mn-lt"/>
              <a:ea typeface="+mn-ea"/>
              <a:cs typeface="+mn-cs"/>
            </a:rPr>
            <a:t>　全国平均及び類似団体平均は下回っているものの、今後は高齢化の進展などでの社会保障関係費の上昇により、悪化が見込まれる。</a:t>
          </a:r>
          <a:endParaRPr lang="ja-JP" altLang="ja-JP" sz="1400">
            <a:solidFill>
              <a:schemeClr val="tx1"/>
            </a:solidFill>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146050</xdr:rowOff>
    </xdr:from>
    <xdr:to>
      <xdr:col>24</xdr:col>
      <xdr:colOff>25400</xdr:colOff>
      <xdr:row>55</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5758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88900</xdr:rowOff>
    </xdr:from>
    <xdr:to>
      <xdr:col>19</xdr:col>
      <xdr:colOff>187325</xdr:colOff>
      <xdr:row>55</xdr:row>
      <xdr:rowOff>146050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518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55</xdr:row>
      <xdr:rowOff>88900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4424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136525</xdr:rowOff>
    </xdr:from>
    <xdr:to>
      <xdr:col>11</xdr:col>
      <xdr:colOff>9525</xdr:colOff>
      <xdr:row>55</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3948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130827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95250</xdr:rowOff>
    </xdr:from>
    <xdr:to>
      <xdr:col>20</xdr:col>
      <xdr:colOff>38100</xdr:colOff>
      <xdr:row>56</xdr:row>
      <xdr:rowOff>25400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38100</xdr:rowOff>
    </xdr:from>
    <xdr:to>
      <xdr:col>15</xdr:col>
      <xdr:colOff>149225</xdr:colOff>
      <xdr:row>55</xdr:row>
      <xdr:rowOff>139700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149877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133350</xdr:rowOff>
    </xdr:from>
    <xdr:to>
      <xdr:col>11</xdr:col>
      <xdr:colOff>60325</xdr:colOff>
      <xdr:row>55</xdr:row>
      <xdr:rowOff>63500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85725</xdr:rowOff>
    </xdr:from>
    <xdr:to>
      <xdr:col>6</xdr:col>
      <xdr:colOff>171450</xdr:colOff>
      <xdr:row>55</xdr:row>
      <xdr:rowOff>15875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34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26052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112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その他に係る経常収支比率は、繰出金等が増となったことにより前年度から</a:t>
          </a:r>
          <a:r>
            <a:rPr kumimoji="1" lang="en-US" altLang="ja-JP" sz="1100">
              <a:solidFill>
                <a:schemeClr val="tx1"/>
              </a:solidFill>
              <a:effectLst/>
              <a:latin typeface="+mn-lt"/>
              <a:ea typeface="+mn-ea"/>
              <a:cs typeface="+mn-cs"/>
            </a:rPr>
            <a:t>0.2</a:t>
          </a:r>
          <a:r>
            <a:rPr kumimoji="1" lang="ja-JP" altLang="ja-JP" sz="1100">
              <a:solidFill>
                <a:schemeClr val="tx1"/>
              </a:solidFill>
              <a:effectLst/>
              <a:latin typeface="+mn-lt"/>
              <a:ea typeface="+mn-ea"/>
              <a:cs typeface="+mn-cs"/>
            </a:rPr>
            <a:t>ポイント悪化し</a:t>
          </a:r>
          <a:r>
            <a:rPr kumimoji="1" lang="en-US" altLang="ja-JP" sz="1100">
              <a:solidFill>
                <a:schemeClr val="tx1"/>
              </a:solidFill>
              <a:effectLst/>
              <a:latin typeface="+mn-lt"/>
              <a:ea typeface="+mn-ea"/>
              <a:cs typeface="+mn-cs"/>
            </a:rPr>
            <a:t>15.9%</a:t>
          </a:r>
          <a:r>
            <a:rPr kumimoji="1" lang="ja-JP" altLang="ja-JP" sz="1100">
              <a:solidFill>
                <a:schemeClr val="tx1"/>
              </a:solidFill>
              <a:effectLst/>
              <a:latin typeface="+mn-lt"/>
              <a:ea typeface="+mn-ea"/>
              <a:cs typeface="+mn-cs"/>
            </a:rPr>
            <a:t>となった。ほかにも、本市の場合は、社会保障関係の特別会計のほか、交通会計や市場会計等独自の会計が多く、各会計への繰出金の影響によって、類団平均を上回る状況となっている。</a:t>
          </a:r>
          <a:endParaRPr lang="ja-JP" altLang="ja-JP" sz="1400">
            <a:solidFill>
              <a:schemeClr val="tx1"/>
            </a:solidFill>
            <a:effectLst/>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19558</xdr:rowOff>
    </xdr:from>
    <xdr:to>
      <xdr:col>82</xdr:col>
      <xdr:colOff>107950</xdr:colOff>
      <xdr:row>59</xdr:row>
      <xdr:rowOff>37846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1351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136144</xdr:rowOff>
    </xdr:from>
    <xdr:to>
      <xdr:col>78</xdr:col>
      <xdr:colOff>69850</xdr:colOff>
      <xdr:row>59</xdr:row>
      <xdr:rowOff>19558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0802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99568</xdr:rowOff>
    </xdr:from>
    <xdr:to>
      <xdr:col>73</xdr:col>
      <xdr:colOff>180975</xdr:colOff>
      <xdr:row>58</xdr:row>
      <xdr:rowOff>136144</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0436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99568</xdr:rowOff>
    </xdr:from>
    <xdr:to>
      <xdr:col>69</xdr:col>
      <xdr:colOff>92075</xdr:colOff>
      <xdr:row>59</xdr:row>
      <xdr:rowOff>10414</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04366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158496</xdr:rowOff>
    </xdr:from>
    <xdr:to>
      <xdr:col>82</xdr:col>
      <xdr:colOff>158750</xdr:colOff>
      <xdr:row>59</xdr:row>
      <xdr:rowOff>88646</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1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130573</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07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140208</xdr:rowOff>
    </xdr:from>
    <xdr:to>
      <xdr:col>78</xdr:col>
      <xdr:colOff>120650</xdr:colOff>
      <xdr:row>59</xdr:row>
      <xdr:rowOff>70358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8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55135</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17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85344</xdr:rowOff>
    </xdr:from>
    <xdr:to>
      <xdr:col>74</xdr:col>
      <xdr:colOff>31750</xdr:colOff>
      <xdr:row>59</xdr:row>
      <xdr:rowOff>15494</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271</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48768</xdr:rowOff>
    </xdr:from>
    <xdr:to>
      <xdr:col>69</xdr:col>
      <xdr:colOff>142875</xdr:colOff>
      <xdr:row>58</xdr:row>
      <xdr:rowOff>150368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135145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07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131064</xdr:rowOff>
    </xdr:from>
    <xdr:to>
      <xdr:col>65</xdr:col>
      <xdr:colOff>53975</xdr:colOff>
      <xdr:row>59</xdr:row>
      <xdr:rowOff>61214</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45991</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16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補助費等に係る経常収支比率</a:t>
          </a:r>
          <a:r>
            <a:rPr kumimoji="1" lang="ja-JP" altLang="en-US" sz="1100">
              <a:solidFill>
                <a:schemeClr val="tx1"/>
              </a:solidFill>
              <a:effectLst/>
              <a:latin typeface="+mn-lt"/>
              <a:ea typeface="+mn-ea"/>
              <a:cs typeface="+mn-cs"/>
            </a:rPr>
            <a:t>については</a:t>
          </a:r>
          <a:r>
            <a:rPr kumimoji="1" lang="ja-JP" altLang="ja-JP" sz="1100">
              <a:solidFill>
                <a:schemeClr val="tx1"/>
              </a:solidFill>
              <a:effectLst/>
              <a:latin typeface="+mn-lt"/>
              <a:ea typeface="+mn-ea"/>
              <a:cs typeface="+mn-cs"/>
            </a:rPr>
            <a:t>、令和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年度は類似団体平均より</a:t>
          </a:r>
          <a:r>
            <a:rPr kumimoji="1" lang="en-US" altLang="ja-JP" sz="1100">
              <a:solidFill>
                <a:schemeClr val="tx1"/>
              </a:solidFill>
              <a:effectLst/>
              <a:latin typeface="+mn-lt"/>
              <a:ea typeface="+mn-ea"/>
              <a:cs typeface="+mn-cs"/>
            </a:rPr>
            <a:t>2.9</a:t>
          </a:r>
          <a:r>
            <a:rPr kumimoji="1" lang="ja-JP" altLang="ja-JP" sz="1100">
              <a:solidFill>
                <a:schemeClr val="tx1"/>
              </a:solidFill>
              <a:effectLst/>
              <a:latin typeface="+mn-lt"/>
              <a:ea typeface="+mn-ea"/>
              <a:cs typeface="+mn-cs"/>
            </a:rPr>
            <a:t>ポイント高い</a:t>
          </a:r>
          <a:r>
            <a:rPr kumimoji="1" lang="en-US" altLang="ja-JP" sz="1100">
              <a:solidFill>
                <a:schemeClr val="tx1"/>
              </a:solidFill>
              <a:effectLst/>
              <a:latin typeface="+mn-lt"/>
              <a:ea typeface="+mn-ea"/>
              <a:cs typeface="+mn-cs"/>
            </a:rPr>
            <a:t>15.3%</a:t>
          </a:r>
          <a:r>
            <a:rPr kumimoji="1" lang="ja-JP" altLang="ja-JP" sz="1100">
              <a:solidFill>
                <a:schemeClr val="tx1"/>
              </a:solidFill>
              <a:effectLst/>
              <a:latin typeface="+mn-lt"/>
              <a:ea typeface="+mn-ea"/>
              <a:cs typeface="+mn-cs"/>
            </a:rPr>
            <a:t>となった。引き続き類似団体平均を上回っているため、より一層補助費等の抑制に努めていく。</a:t>
          </a:r>
          <a:endParaRPr lang="ja-JP" altLang="ja-JP" sz="1400">
            <a:solidFill>
              <a:schemeClr val="tx1"/>
            </a:solidFill>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65278</xdr:rowOff>
    </xdr:from>
    <xdr:to>
      <xdr:col>82</xdr:col>
      <xdr:colOff>107950</xdr:colOff>
      <xdr:row>37</xdr:row>
      <xdr:rowOff>83566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40892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65278</xdr:rowOff>
    </xdr:from>
    <xdr:to>
      <xdr:col>78</xdr:col>
      <xdr:colOff>69850</xdr:colOff>
      <xdr:row>37</xdr:row>
      <xdr:rowOff>69850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4089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69850</xdr:rowOff>
    </xdr:from>
    <xdr:to>
      <xdr:col>73</xdr:col>
      <xdr:colOff>180975</xdr:colOff>
      <xdr:row>37</xdr:row>
      <xdr:rowOff>69850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413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78994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4135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4843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14478</xdr:rowOff>
    </xdr:from>
    <xdr:to>
      <xdr:col>78</xdr:col>
      <xdr:colOff>120650</xdr:colOff>
      <xdr:row>37</xdr:row>
      <xdr:rowOff>116078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19050</xdr:rowOff>
    </xdr:from>
    <xdr:to>
      <xdr:col>74</xdr:col>
      <xdr:colOff>31750</xdr:colOff>
      <xdr:row>37</xdr:row>
      <xdr:rowOff>120650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28194</xdr:rowOff>
    </xdr:from>
    <xdr:to>
      <xdr:col>65</xdr:col>
      <xdr:colOff>53975</xdr:colOff>
      <xdr:row>37</xdr:row>
      <xdr:rowOff>129794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114571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公債費は過去の地方債の発行抑制により改善傾向であり、令和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年度は前年度より</a:t>
          </a:r>
          <a:r>
            <a:rPr kumimoji="1" lang="en-US" altLang="ja-JP" sz="1100">
              <a:solidFill>
                <a:schemeClr val="tx1"/>
              </a:solidFill>
              <a:effectLst/>
              <a:latin typeface="+mn-lt"/>
              <a:ea typeface="+mn-ea"/>
              <a:cs typeface="+mn-cs"/>
            </a:rPr>
            <a:t>0.7</a:t>
          </a:r>
          <a:r>
            <a:rPr kumimoji="1" lang="ja-JP" altLang="ja-JP" sz="1100">
              <a:solidFill>
                <a:schemeClr val="tx1"/>
              </a:solidFill>
              <a:effectLst/>
              <a:latin typeface="+mn-lt"/>
              <a:ea typeface="+mn-ea"/>
              <a:cs typeface="+mn-cs"/>
            </a:rPr>
            <a:t>ポイント改善したため、前年度から継続し、全国平均及び宮城県平均、類似団体平均は下回っている状況である。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　公債費の増大は財政構造の弾力性を失わせることから、今後も、普通建設事業における適正化・平準化や有利な地方債の活用に取組み、公債費の縮減を図っていく。</a:t>
          </a:r>
          <a:endParaRPr lang="ja-JP" altLang="ja-JP" sz="1400">
            <a:solidFill>
              <a:schemeClr val="tx1"/>
            </a:solidFill>
            <a:effectLst/>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161289</xdr:rowOff>
    </xdr:from>
    <xdr:to>
      <xdr:col>24</xdr:col>
      <xdr:colOff>25400</xdr:colOff>
      <xdr:row>76</xdr:row>
      <xdr:rowOff>43180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020039"/>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43180</xdr:rowOff>
    </xdr:from>
    <xdr:to>
      <xdr:col>19</xdr:col>
      <xdr:colOff>187325</xdr:colOff>
      <xdr:row>76</xdr:row>
      <xdr:rowOff>58420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073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153670</xdr:rowOff>
    </xdr:from>
    <xdr:to>
      <xdr:col>15</xdr:col>
      <xdr:colOff>98425</xdr:colOff>
      <xdr:row>76</xdr:row>
      <xdr:rowOff>58420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0124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153670</xdr:rowOff>
    </xdr:from>
    <xdr:to>
      <xdr:col>11</xdr:col>
      <xdr:colOff>9525</xdr:colOff>
      <xdr:row>76</xdr:row>
      <xdr:rowOff>81280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0124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127017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163830</xdr:rowOff>
    </xdr:from>
    <xdr:to>
      <xdr:col>20</xdr:col>
      <xdr:colOff>38100</xdr:colOff>
      <xdr:row>76</xdr:row>
      <xdr:rowOff>93980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104157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9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xdr:rowOff>
    </xdr:from>
    <xdr:to>
      <xdr:col>15</xdr:col>
      <xdr:colOff>149225</xdr:colOff>
      <xdr:row>76</xdr:row>
      <xdr:rowOff>109220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102870</xdr:rowOff>
    </xdr:from>
    <xdr:to>
      <xdr:col>11</xdr:col>
      <xdr:colOff>60325</xdr:colOff>
      <xdr:row>76</xdr:row>
      <xdr:rowOff>33020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43197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30480</xdr:rowOff>
    </xdr:from>
    <xdr:to>
      <xdr:col>6</xdr:col>
      <xdr:colOff>171450</xdr:colOff>
      <xdr:row>76</xdr:row>
      <xdr:rowOff>132080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142257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年度においては、前年度と比較して</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ポイント悪化しており、類似団体平均と比較では</a:t>
          </a:r>
          <a:r>
            <a:rPr kumimoji="1" lang="en-US" altLang="ja-JP" sz="1100">
              <a:solidFill>
                <a:schemeClr val="dk1"/>
              </a:solidFill>
              <a:effectLst/>
              <a:latin typeface="+mn-lt"/>
              <a:ea typeface="+mn-ea"/>
              <a:cs typeface="+mn-cs"/>
            </a:rPr>
            <a:t>5.9</a:t>
          </a:r>
          <a:r>
            <a:rPr kumimoji="1" lang="ja-JP" altLang="ja-JP" sz="1100">
              <a:solidFill>
                <a:schemeClr val="dk1"/>
              </a:solidFill>
              <a:effectLst/>
              <a:latin typeface="+mn-lt"/>
              <a:ea typeface="+mn-ea"/>
              <a:cs typeface="+mn-cs"/>
            </a:rPr>
            <a:t>ポイント高くなっている。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前年度比較での悪化は、主に補助費等であり、下水道事業会計繰出金の増等が要因である。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110998</xdr:rowOff>
    </xdr:from>
    <xdr:to>
      <xdr:col>82</xdr:col>
      <xdr:colOff>107950</xdr:colOff>
      <xdr:row>77</xdr:row>
      <xdr:rowOff>152146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31264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5842</xdr:rowOff>
    </xdr:from>
    <xdr:to>
      <xdr:col>78</xdr:col>
      <xdr:colOff>69850</xdr:colOff>
      <xdr:row>77</xdr:row>
      <xdr:rowOff>110998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20749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12700</xdr:rowOff>
    </xdr:from>
    <xdr:to>
      <xdr:col>73</xdr:col>
      <xdr:colOff>180975</xdr:colOff>
      <xdr:row>77</xdr:row>
      <xdr:rowOff>5842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042900"/>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12700</xdr:rowOff>
    </xdr:from>
    <xdr:to>
      <xdr:col>69</xdr:col>
      <xdr:colOff>92075</xdr:colOff>
      <xdr:row>76</xdr:row>
      <xdr:rowOff>131572</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4290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101346</xdr:rowOff>
    </xdr:from>
    <xdr:to>
      <xdr:col>82</xdr:col>
      <xdr:colOff>158750</xdr:colOff>
      <xdr:row>78</xdr:row>
      <xdr:rowOff>31496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73423</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60198</xdr:rowOff>
    </xdr:from>
    <xdr:to>
      <xdr:col>78</xdr:col>
      <xdr:colOff>120650</xdr:colOff>
      <xdr:row>77</xdr:row>
      <xdr:rowOff>161798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146575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34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126492</xdr:rowOff>
    </xdr:from>
    <xdr:to>
      <xdr:col>74</xdr:col>
      <xdr:colOff>31750</xdr:colOff>
      <xdr:row>77</xdr:row>
      <xdr:rowOff>56642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41419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167149</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69367</xdr:rowOff>
    </xdr:from>
    <xdr:to>
      <xdr:col>29</xdr:col>
      <xdr:colOff>127000</xdr:colOff>
      <xdr:row>18</xdr:row>
      <xdr:rowOff>98641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03092"/>
          <a:ext cx="647700" cy="292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98641</xdr:rowOff>
    </xdr:from>
    <xdr:to>
      <xdr:col>26</xdr:col>
      <xdr:colOff>50800</xdr:colOff>
      <xdr:row>18</xdr:row>
      <xdr:rowOff>126047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2366"/>
          <a:ext cx="698500" cy="274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121691</xdr:rowOff>
    </xdr:from>
    <xdr:to>
      <xdr:col>22</xdr:col>
      <xdr:colOff>114300</xdr:colOff>
      <xdr:row>18</xdr:row>
      <xdr:rowOff>126047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55416"/>
          <a:ext cx="698500" cy="4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121691</xdr:rowOff>
    </xdr:from>
    <xdr:to>
      <xdr:col>18</xdr:col>
      <xdr:colOff>177800</xdr:colOff>
      <xdr:row>18</xdr:row>
      <xdr:rowOff>135928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55416"/>
          <a:ext cx="698500" cy="14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18567</xdr:rowOff>
    </xdr:from>
    <xdr:to>
      <xdr:col>29</xdr:col>
      <xdr:colOff>177800</xdr:colOff>
      <xdr:row>18</xdr:row>
      <xdr:rowOff>120167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522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35094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9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47841</xdr:rowOff>
    </xdr:from>
    <xdr:to>
      <xdr:col>26</xdr:col>
      <xdr:colOff>101600</xdr:colOff>
      <xdr:row>18</xdr:row>
      <xdr:rowOff>149441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1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159618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50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75248</xdr:rowOff>
    </xdr:from>
    <xdr:to>
      <xdr:col>22</xdr:col>
      <xdr:colOff>165100</xdr:colOff>
      <xdr:row>19</xdr:row>
      <xdr:rowOff>5397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08973"/>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15575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7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70891</xdr:rowOff>
    </xdr:from>
    <xdr:to>
      <xdr:col>19</xdr:col>
      <xdr:colOff>38100</xdr:colOff>
      <xdr:row>19</xdr:row>
      <xdr:rowOff>1041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046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11218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7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85128</xdr:rowOff>
    </xdr:from>
    <xdr:to>
      <xdr:col>15</xdr:col>
      <xdr:colOff>101600</xdr:colOff>
      <xdr:row>19</xdr:row>
      <xdr:rowOff>15278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18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25455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87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300997</xdr:rowOff>
    </xdr:from>
    <xdr:to>
      <xdr:col>29</xdr:col>
      <xdr:colOff>127000</xdr:colOff>
      <xdr:row>36</xdr:row>
      <xdr:rowOff>86538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11347"/>
          <a:ext cx="647700" cy="1284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300997</xdr:rowOff>
    </xdr:from>
    <xdr:to>
      <xdr:col>26</xdr:col>
      <xdr:colOff>50800</xdr:colOff>
      <xdr:row>35</xdr:row>
      <xdr:rowOff>340774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11347"/>
          <a:ext cx="698500" cy="39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340774</xdr:rowOff>
    </xdr:from>
    <xdr:to>
      <xdr:col>22</xdr:col>
      <xdr:colOff>114300</xdr:colOff>
      <xdr:row>36</xdr:row>
      <xdr:rowOff>99502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51124"/>
          <a:ext cx="698500" cy="101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67760</xdr:rowOff>
    </xdr:from>
    <xdr:to>
      <xdr:col>18</xdr:col>
      <xdr:colOff>177800</xdr:colOff>
      <xdr:row>36</xdr:row>
      <xdr:rowOff>99502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021010"/>
          <a:ext cx="698500" cy="317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35738</xdr:rowOff>
    </xdr:from>
    <xdr:to>
      <xdr:col>29</xdr:col>
      <xdr:colOff>177800</xdr:colOff>
      <xdr:row>36</xdr:row>
      <xdr:rowOff>137338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88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7815</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250197</xdr:rowOff>
    </xdr:from>
    <xdr:to>
      <xdr:col>26</xdr:col>
      <xdr:colOff>101600</xdr:colOff>
      <xdr:row>36</xdr:row>
      <xdr:rowOff>8897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60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336574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46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289974</xdr:rowOff>
    </xdr:from>
    <xdr:to>
      <xdr:col>22</xdr:col>
      <xdr:colOff>165100</xdr:colOff>
      <xdr:row>36</xdr:row>
      <xdr:rowOff>48674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00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33451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86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48702</xdr:rowOff>
    </xdr:from>
    <xdr:to>
      <xdr:col>19</xdr:col>
      <xdr:colOff>38100</xdr:colOff>
      <xdr:row>36</xdr:row>
      <xdr:rowOff>150302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019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135079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88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16960</xdr:rowOff>
    </xdr:from>
    <xdr:to>
      <xdr:col>15</xdr:col>
      <xdr:colOff>101600</xdr:colOff>
      <xdr:row>36</xdr:row>
      <xdr:rowOff>118560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70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103337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5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51,726
50,889
17.38
30,886,595
29,665,963
927,630
12,827,612
17,463,981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74059</xdr:rowOff>
    </xdr:from>
    <xdr:to>
      <xdr:col>24</xdr:col>
      <xdr:colOff>63500</xdr:colOff>
      <xdr:row>36</xdr:row>
      <xdr:rowOff>101442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46259"/>
          <a:ext cx="838200" cy="2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101442</xdr:rowOff>
    </xdr:from>
    <xdr:to>
      <xdr:col>19</xdr:col>
      <xdr:colOff>177800</xdr:colOff>
      <xdr:row>36</xdr:row>
      <xdr:rowOff>102601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73642"/>
          <a:ext cx="889000" cy="1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102601</xdr:rowOff>
    </xdr:from>
    <xdr:to>
      <xdr:col>15</xdr:col>
      <xdr:colOff>50800</xdr:colOff>
      <xdr:row>36</xdr:row>
      <xdr:rowOff>109002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74801"/>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105492</xdr:rowOff>
    </xdr:from>
    <xdr:to>
      <xdr:col>10</xdr:col>
      <xdr:colOff>114300</xdr:colOff>
      <xdr:row>36</xdr:row>
      <xdr:rowOff>109002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77692"/>
          <a:ext cx="889000" cy="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23259</xdr:rowOff>
    </xdr:from>
    <xdr:to>
      <xdr:col>24</xdr:col>
      <xdr:colOff>114300</xdr:colOff>
      <xdr:row>36</xdr:row>
      <xdr:rowOff>124859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9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46136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50642</xdr:rowOff>
    </xdr:from>
    <xdr:to>
      <xdr:col>20</xdr:col>
      <xdr:colOff>38100</xdr:colOff>
      <xdr:row>36</xdr:row>
      <xdr:rowOff>152242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2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168769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9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51801</xdr:rowOff>
    </xdr:from>
    <xdr:to>
      <xdr:col>15</xdr:col>
      <xdr:colOff>101600</xdr:colOff>
      <xdr:row>36</xdr:row>
      <xdr:rowOff>153401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2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169928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9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58202</xdr:rowOff>
    </xdr:from>
    <xdr:to>
      <xdr:col>10</xdr:col>
      <xdr:colOff>165100</xdr:colOff>
      <xdr:row>36</xdr:row>
      <xdr:rowOff>159802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4879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0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54692</xdr:rowOff>
    </xdr:from>
    <xdr:to>
      <xdr:col>6</xdr:col>
      <xdr:colOff>38100</xdr:colOff>
      <xdr:row>36</xdr:row>
      <xdr:rowOff>156292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2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1369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0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20430</xdr:rowOff>
    </xdr:from>
    <xdr:to>
      <xdr:col>24</xdr:col>
      <xdr:colOff>63500</xdr:colOff>
      <xdr:row>58</xdr:row>
      <xdr:rowOff>58910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64530"/>
          <a:ext cx="838200" cy="3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45909</xdr:rowOff>
    </xdr:from>
    <xdr:to>
      <xdr:col>19</xdr:col>
      <xdr:colOff>177800</xdr:colOff>
      <xdr:row>58</xdr:row>
      <xdr:rowOff>58910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90009"/>
          <a:ext cx="889000" cy="1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45909</xdr:rowOff>
    </xdr:from>
    <xdr:to>
      <xdr:col>15</xdr:col>
      <xdr:colOff>50800</xdr:colOff>
      <xdr:row>58</xdr:row>
      <xdr:rowOff>64259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90009"/>
          <a:ext cx="889000" cy="1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64259</xdr:rowOff>
    </xdr:from>
    <xdr:to>
      <xdr:col>10</xdr:col>
      <xdr:colOff>114300</xdr:colOff>
      <xdr:row>58</xdr:row>
      <xdr:rowOff>73122</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08359"/>
          <a:ext cx="889000" cy="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141080</xdr:rowOff>
    </xdr:from>
    <xdr:to>
      <xdr:col>24</xdr:col>
      <xdr:colOff>114300</xdr:colOff>
      <xdr:row>58</xdr:row>
      <xdr:rowOff>71230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1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100457</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0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8110</xdr:rowOff>
    </xdr:from>
    <xdr:to>
      <xdr:col>20</xdr:col>
      <xdr:colOff>38100</xdr:colOff>
      <xdr:row>58</xdr:row>
      <xdr:rowOff>109710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100837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166559</xdr:rowOff>
    </xdr:from>
    <xdr:to>
      <xdr:col>15</xdr:col>
      <xdr:colOff>101600</xdr:colOff>
      <xdr:row>58</xdr:row>
      <xdr:rowOff>96709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3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87836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3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13459</xdr:rowOff>
    </xdr:from>
    <xdr:to>
      <xdr:col>10</xdr:col>
      <xdr:colOff>165100</xdr:colOff>
      <xdr:row>58</xdr:row>
      <xdr:rowOff>115059</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5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106186</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5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22322</xdr:rowOff>
    </xdr:from>
    <xdr:to>
      <xdr:col>6</xdr:col>
      <xdr:colOff>38100</xdr:colOff>
      <xdr:row>58</xdr:row>
      <xdr:rowOff>123922</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6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140449</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4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128118</xdr:rowOff>
    </xdr:from>
    <xdr:to>
      <xdr:col>24</xdr:col>
      <xdr:colOff>63500</xdr:colOff>
      <xdr:row>78</xdr:row>
      <xdr:rowOff>146177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501218"/>
          <a:ext cx="8382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146177</xdr:rowOff>
    </xdr:from>
    <xdr:to>
      <xdr:col>19</xdr:col>
      <xdr:colOff>177800</xdr:colOff>
      <xdr:row>78</xdr:row>
      <xdr:rowOff>149644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19277"/>
          <a:ext cx="8890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145414</xdr:rowOff>
    </xdr:from>
    <xdr:to>
      <xdr:col>15</xdr:col>
      <xdr:colOff>50800</xdr:colOff>
      <xdr:row>78</xdr:row>
      <xdr:rowOff>149644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18514"/>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145414</xdr:rowOff>
    </xdr:from>
    <xdr:to>
      <xdr:col>10</xdr:col>
      <xdr:colOff>114300</xdr:colOff>
      <xdr:row>78</xdr:row>
      <xdr:rowOff>156197</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18514"/>
          <a:ext cx="889000" cy="1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77318</xdr:rowOff>
    </xdr:from>
    <xdr:to>
      <xdr:col>24</xdr:col>
      <xdr:colOff>114300</xdr:colOff>
      <xdr:row>79</xdr:row>
      <xdr:rowOff>7468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5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163695</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6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95377</xdr:rowOff>
    </xdr:from>
    <xdr:to>
      <xdr:col>20</xdr:col>
      <xdr:colOff>38100</xdr:colOff>
      <xdr:row>79</xdr:row>
      <xdr:rowOff>25527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6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16654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6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98844</xdr:rowOff>
    </xdr:from>
    <xdr:to>
      <xdr:col>15</xdr:col>
      <xdr:colOff>101600</xdr:colOff>
      <xdr:row>79</xdr:row>
      <xdr:rowOff>28994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7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20121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94614</xdr:rowOff>
    </xdr:from>
    <xdr:to>
      <xdr:col>10</xdr:col>
      <xdr:colOff>165100</xdr:colOff>
      <xdr:row>79</xdr:row>
      <xdr:rowOff>24764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6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15891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6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105397</xdr:rowOff>
    </xdr:from>
    <xdr:to>
      <xdr:col>6</xdr:col>
      <xdr:colOff>38100</xdr:colOff>
      <xdr:row>79</xdr:row>
      <xdr:rowOff>35547</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7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26674</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7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27305</xdr:rowOff>
    </xdr:from>
    <xdr:to>
      <xdr:col>24</xdr:col>
      <xdr:colOff>63500</xdr:colOff>
      <xdr:row>97</xdr:row>
      <xdr:rowOff>154167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657955"/>
          <a:ext cx="838200" cy="126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129238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416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154167</xdr:rowOff>
    </xdr:from>
    <xdr:to>
      <xdr:col>19</xdr:col>
      <xdr:colOff>177800</xdr:colOff>
      <xdr:row>98</xdr:row>
      <xdr:rowOff>93816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784817"/>
          <a:ext cx="889000" cy="11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158652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446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124754</xdr:rowOff>
    </xdr:from>
    <xdr:to>
      <xdr:col>15</xdr:col>
      <xdr:colOff>50800</xdr:colOff>
      <xdr:row>98</xdr:row>
      <xdr:rowOff>93816</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755404"/>
          <a:ext cx="889000" cy="140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77421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53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124754</xdr:rowOff>
    </xdr:from>
    <xdr:to>
      <xdr:col>10</xdr:col>
      <xdr:colOff>114300</xdr:colOff>
      <xdr:row>99</xdr:row>
      <xdr:rowOff>89136</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755404"/>
          <a:ext cx="889000" cy="30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111482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39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51317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68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147955</xdr:rowOff>
    </xdr:from>
    <xdr:to>
      <xdr:col>24</xdr:col>
      <xdr:colOff>114300</xdr:colOff>
      <xdr:row>97</xdr:row>
      <xdr:rowOff>78105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60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126382</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58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103367</xdr:rowOff>
    </xdr:from>
    <xdr:to>
      <xdr:col>20</xdr:col>
      <xdr:colOff>38100</xdr:colOff>
      <xdr:row>98</xdr:row>
      <xdr:rowOff>33517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73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24644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826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43016</xdr:rowOff>
    </xdr:from>
    <xdr:to>
      <xdr:col>15</xdr:col>
      <xdr:colOff>101600</xdr:colOff>
      <xdr:row>98</xdr:row>
      <xdr:rowOff>144616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84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135743</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93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73954</xdr:rowOff>
    </xdr:from>
    <xdr:to>
      <xdr:col>10</xdr:col>
      <xdr:colOff>165100</xdr:colOff>
      <xdr:row>98</xdr:row>
      <xdr:rowOff>4104</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70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166681</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797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38336</xdr:rowOff>
    </xdr:from>
    <xdr:to>
      <xdr:col>6</xdr:col>
      <xdr:colOff>38100</xdr:colOff>
      <xdr:row>99</xdr:row>
      <xdr:rowOff>139936</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701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131063</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710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38034</xdr:rowOff>
    </xdr:from>
    <xdr:to>
      <xdr:col>55</xdr:col>
      <xdr:colOff>0</xdr:colOff>
      <xdr:row>36</xdr:row>
      <xdr:rowOff>92761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10234"/>
          <a:ext cx="838200" cy="5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6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112436</xdr:rowOff>
    </xdr:from>
    <xdr:to>
      <xdr:col>50</xdr:col>
      <xdr:colOff>114300</xdr:colOff>
      <xdr:row>36</xdr:row>
      <xdr:rowOff>38034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113186"/>
          <a:ext cx="889000" cy="9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141582</xdr:rowOff>
    </xdr:from>
    <xdr:to>
      <xdr:col>45</xdr:col>
      <xdr:colOff>177800</xdr:colOff>
      <xdr:row>35</xdr:row>
      <xdr:rowOff>112436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5970882"/>
          <a:ext cx="889000" cy="14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17948</xdr:rowOff>
    </xdr:from>
    <xdr:to>
      <xdr:col>41</xdr:col>
      <xdr:colOff>50800</xdr:colOff>
      <xdr:row>34</xdr:row>
      <xdr:rowOff>141582</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161448"/>
          <a:ext cx="889000" cy="80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41961</xdr:rowOff>
    </xdr:from>
    <xdr:to>
      <xdr:col>55</xdr:col>
      <xdr:colOff>50800</xdr:colOff>
      <xdr:row>36</xdr:row>
      <xdr:rowOff>143561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1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64838</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06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158684</xdr:rowOff>
    </xdr:from>
    <xdr:to>
      <xdr:col>50</xdr:col>
      <xdr:colOff>165100</xdr:colOff>
      <xdr:row>36</xdr:row>
      <xdr:rowOff>88834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15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105361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93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61636</xdr:rowOff>
    </xdr:from>
    <xdr:to>
      <xdr:col>46</xdr:col>
      <xdr:colOff>38100</xdr:colOff>
      <xdr:row>35</xdr:row>
      <xdr:rowOff>163236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0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8313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83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90782</xdr:rowOff>
    </xdr:from>
    <xdr:to>
      <xdr:col>41</xdr:col>
      <xdr:colOff>101600</xdr:colOff>
      <xdr:row>35</xdr:row>
      <xdr:rowOff>20932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592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37459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69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138598</xdr:rowOff>
    </xdr:from>
    <xdr:to>
      <xdr:col>36</xdr:col>
      <xdr:colOff>165100</xdr:colOff>
      <xdr:row>30</xdr:row>
      <xdr:rowOff>68748</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11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85275</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4885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135411</xdr:rowOff>
    </xdr:from>
    <xdr:to>
      <xdr:col>55</xdr:col>
      <xdr:colOff>0</xdr:colOff>
      <xdr:row>57</xdr:row>
      <xdr:rowOff>107859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736611"/>
          <a:ext cx="838200" cy="14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107859</xdr:rowOff>
    </xdr:from>
    <xdr:to>
      <xdr:col>50</xdr:col>
      <xdr:colOff>114300</xdr:colOff>
      <xdr:row>57</xdr:row>
      <xdr:rowOff>165303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880509"/>
          <a:ext cx="889000" cy="57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7874</xdr:rowOff>
    </xdr:from>
    <xdr:to>
      <xdr:col>45</xdr:col>
      <xdr:colOff>177800</xdr:colOff>
      <xdr:row>57</xdr:row>
      <xdr:rowOff>165303</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80524"/>
          <a:ext cx="889000" cy="15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40803</xdr:rowOff>
    </xdr:from>
    <xdr:to>
      <xdr:col>41</xdr:col>
      <xdr:colOff>50800</xdr:colOff>
      <xdr:row>57</xdr:row>
      <xdr:rowOff>7874</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470553"/>
          <a:ext cx="889000" cy="30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84611</xdr:rowOff>
    </xdr:from>
    <xdr:to>
      <xdr:col>55</xdr:col>
      <xdr:colOff>50800</xdr:colOff>
      <xdr:row>57</xdr:row>
      <xdr:rowOff>14761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68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63038</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66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57059</xdr:rowOff>
    </xdr:from>
    <xdr:to>
      <xdr:col>50</xdr:col>
      <xdr:colOff>165100</xdr:colOff>
      <xdr:row>57</xdr:row>
      <xdr:rowOff>158659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2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149786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2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114503</xdr:rowOff>
    </xdr:from>
    <xdr:to>
      <xdr:col>46</xdr:col>
      <xdr:colOff>38100</xdr:colOff>
      <xdr:row>58</xdr:row>
      <xdr:rowOff>44653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35780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128524</xdr:rowOff>
    </xdr:from>
    <xdr:to>
      <xdr:col>41</xdr:col>
      <xdr:colOff>101600</xdr:colOff>
      <xdr:row>57</xdr:row>
      <xdr:rowOff>58674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2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49801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2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161453</xdr:rowOff>
    </xdr:from>
    <xdr:to>
      <xdr:col>36</xdr:col>
      <xdr:colOff>165100</xdr:colOff>
      <xdr:row>55</xdr:row>
      <xdr:rowOff>91603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41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108130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19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114954</xdr:rowOff>
    </xdr:from>
    <xdr:to>
      <xdr:col>55</xdr:col>
      <xdr:colOff>0</xdr:colOff>
      <xdr:row>79</xdr:row>
      <xdr:rowOff>15303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488054"/>
          <a:ext cx="838200" cy="7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15303</xdr:rowOff>
    </xdr:from>
    <xdr:to>
      <xdr:col>50</xdr:col>
      <xdr:colOff>114300</xdr:colOff>
      <xdr:row>79</xdr:row>
      <xdr:rowOff>38888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559853"/>
          <a:ext cx="889000" cy="2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107220</xdr:rowOff>
    </xdr:from>
    <xdr:to>
      <xdr:col>45</xdr:col>
      <xdr:colOff>177800</xdr:colOff>
      <xdr:row>79</xdr:row>
      <xdr:rowOff>38888</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308870"/>
          <a:ext cx="889000" cy="27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150654</xdr:rowOff>
    </xdr:from>
    <xdr:to>
      <xdr:col>41</xdr:col>
      <xdr:colOff>50800</xdr:colOff>
      <xdr:row>77</xdr:row>
      <xdr:rowOff>107220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009404"/>
          <a:ext cx="889000" cy="29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42715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51249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64154</xdr:rowOff>
    </xdr:from>
    <xdr:to>
      <xdr:col>55</xdr:col>
      <xdr:colOff>50800</xdr:colOff>
      <xdr:row>78</xdr:row>
      <xdr:rowOff>165754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3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150531</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5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135953</xdr:rowOff>
    </xdr:from>
    <xdr:to>
      <xdr:col>50</xdr:col>
      <xdr:colOff>165100</xdr:colOff>
      <xdr:row>79</xdr:row>
      <xdr:rowOff>66103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0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57230</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601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159538</xdr:rowOff>
    </xdr:from>
    <xdr:to>
      <xdr:col>46</xdr:col>
      <xdr:colOff>38100</xdr:colOff>
      <xdr:row>79</xdr:row>
      <xdr:rowOff>89688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3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80815</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61017" y="13625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56420</xdr:rowOff>
    </xdr:from>
    <xdr:to>
      <xdr:col>41</xdr:col>
      <xdr:colOff>101600</xdr:colOff>
      <xdr:row>77</xdr:row>
      <xdr:rowOff>158020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2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3097</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303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99854</xdr:rowOff>
    </xdr:from>
    <xdr:to>
      <xdr:col>36</xdr:col>
      <xdr:colOff>165100</xdr:colOff>
      <xdr:row>76</xdr:row>
      <xdr:rowOff>30004</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295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46531</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273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20828</xdr:rowOff>
    </xdr:from>
    <xdr:to>
      <xdr:col>55</xdr:col>
      <xdr:colOff>0</xdr:colOff>
      <xdr:row>97</xdr:row>
      <xdr:rowOff>157277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651478"/>
          <a:ext cx="838200" cy="13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124143</xdr:rowOff>
    </xdr:from>
    <xdr:to>
      <xdr:col>50</xdr:col>
      <xdr:colOff>114300</xdr:colOff>
      <xdr:row>97</xdr:row>
      <xdr:rowOff>157277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754793"/>
          <a:ext cx="889000" cy="3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124143</xdr:rowOff>
    </xdr:from>
    <xdr:to>
      <xdr:col>45</xdr:col>
      <xdr:colOff>177800</xdr:colOff>
      <xdr:row>97</xdr:row>
      <xdr:rowOff>129515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754793"/>
          <a:ext cx="8890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129515</xdr:rowOff>
    </xdr:from>
    <xdr:to>
      <xdr:col>41</xdr:col>
      <xdr:colOff>50800</xdr:colOff>
      <xdr:row>98</xdr:row>
      <xdr:rowOff>6783</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760165"/>
          <a:ext cx="889000" cy="4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141478</xdr:rowOff>
    </xdr:from>
    <xdr:to>
      <xdr:col>55</xdr:col>
      <xdr:colOff>50800</xdr:colOff>
      <xdr:row>97</xdr:row>
      <xdr:rowOff>71628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60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119905</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57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106477</xdr:rowOff>
    </xdr:from>
    <xdr:to>
      <xdr:col>50</xdr:col>
      <xdr:colOff>165100</xdr:colOff>
      <xdr:row>98</xdr:row>
      <xdr:rowOff>36627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3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27754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2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73343</xdr:rowOff>
    </xdr:from>
    <xdr:to>
      <xdr:col>46</xdr:col>
      <xdr:colOff>38100</xdr:colOff>
      <xdr:row>98</xdr:row>
      <xdr:rowOff>3493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0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166070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79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78715</xdr:rowOff>
    </xdr:from>
    <xdr:to>
      <xdr:col>41</xdr:col>
      <xdr:colOff>101600</xdr:colOff>
      <xdr:row>98</xdr:row>
      <xdr:rowOff>8865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0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171442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0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127433</xdr:rowOff>
    </xdr:from>
    <xdr:to>
      <xdr:col>36</xdr:col>
      <xdr:colOff>165100</xdr:colOff>
      <xdr:row>98</xdr:row>
      <xdr:rowOff>57583</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5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48710</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5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45909</xdr:rowOff>
    </xdr:from>
    <xdr:to>
      <xdr:col>85</xdr:col>
      <xdr:colOff>127000</xdr:colOff>
      <xdr:row>39</xdr:row>
      <xdr:rowOff>78119</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32459"/>
          <a:ext cx="838200" cy="3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9078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695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3313</xdr:rowOff>
    </xdr:from>
    <xdr:to>
      <xdr:col>81</xdr:col>
      <xdr:colOff>50800</xdr:colOff>
      <xdr:row>39</xdr:row>
      <xdr:rowOff>45909</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689863"/>
          <a:ext cx="889000" cy="4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130377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81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1789</xdr:rowOff>
    </xdr:from>
    <xdr:to>
      <xdr:col>76</xdr:col>
      <xdr:colOff>114300</xdr:colOff>
      <xdr:row>39</xdr:row>
      <xdr:rowOff>3313</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68833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129571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816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1789</xdr:rowOff>
    </xdr:from>
    <xdr:to>
      <xdr:col>71</xdr:col>
      <xdr:colOff>177800</xdr:colOff>
      <xdr:row>39</xdr:row>
      <xdr:rowOff>47977</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2814300" y="6688339"/>
          <a:ext cx="889000" cy="4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129103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81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129985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816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27319</xdr:rowOff>
    </xdr:from>
    <xdr:to>
      <xdr:col>85</xdr:col>
      <xdr:colOff>177800</xdr:colOff>
      <xdr:row>39</xdr:row>
      <xdr:rowOff>128919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1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158146</xdr:rowOff>
    </xdr:from>
    <xdr:ext cx="469744"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501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166559</xdr:rowOff>
    </xdr:from>
    <xdr:to>
      <xdr:col>81</xdr:col>
      <xdr:colOff>101600</xdr:colOff>
      <xdr:row>39</xdr:row>
      <xdr:rowOff>96709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8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113236</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246428" y="645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123963</xdr:rowOff>
    </xdr:from>
    <xdr:to>
      <xdr:col>76</xdr:col>
      <xdr:colOff>165100</xdr:colOff>
      <xdr:row>39</xdr:row>
      <xdr:rowOff>54113</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3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70640</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357428" y="641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122439</xdr:rowOff>
    </xdr:from>
    <xdr:to>
      <xdr:col>72</xdr:col>
      <xdr:colOff>38100</xdr:colOff>
      <xdr:row>39</xdr:row>
      <xdr:rowOff>52589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3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69116</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468428" y="641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168627</xdr:rowOff>
    </xdr:from>
    <xdr:to>
      <xdr:col>67</xdr:col>
      <xdr:colOff>101600</xdr:colOff>
      <xdr:row>39</xdr:row>
      <xdr:rowOff>98777</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68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115304</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579428" y="645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130480</xdr:rowOff>
    </xdr:from>
    <xdr:to>
      <xdr:col>85</xdr:col>
      <xdr:colOff>127000</xdr:colOff>
      <xdr:row>76</xdr:row>
      <xdr:rowOff>152882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160680"/>
          <a:ext cx="8382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130480</xdr:rowOff>
    </xdr:from>
    <xdr:to>
      <xdr:col>81</xdr:col>
      <xdr:colOff>50800</xdr:colOff>
      <xdr:row>76</xdr:row>
      <xdr:rowOff>134710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16068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134710</xdr:rowOff>
    </xdr:from>
    <xdr:to>
      <xdr:col>76</xdr:col>
      <xdr:colOff>114300</xdr:colOff>
      <xdr:row>76</xdr:row>
      <xdr:rowOff>152312</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64910"/>
          <a:ext cx="8890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130073</xdr:rowOff>
    </xdr:from>
    <xdr:to>
      <xdr:col>71</xdr:col>
      <xdr:colOff>177800</xdr:colOff>
      <xdr:row>76</xdr:row>
      <xdr:rowOff>152312</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3160273"/>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102082</xdr:rowOff>
    </xdr:from>
    <xdr:to>
      <xdr:col>85</xdr:col>
      <xdr:colOff>177800</xdr:colOff>
      <xdr:row>77</xdr:row>
      <xdr:rowOff>32232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3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80509</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10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79680</xdr:rowOff>
    </xdr:from>
    <xdr:to>
      <xdr:col>81</xdr:col>
      <xdr:colOff>101600</xdr:colOff>
      <xdr:row>77</xdr:row>
      <xdr:rowOff>9830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10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957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0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83910</xdr:rowOff>
    </xdr:from>
    <xdr:to>
      <xdr:col>76</xdr:col>
      <xdr:colOff>165100</xdr:colOff>
      <xdr:row>77</xdr:row>
      <xdr:rowOff>14060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11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5187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0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101512</xdr:rowOff>
    </xdr:from>
    <xdr:to>
      <xdr:col>72</xdr:col>
      <xdr:colOff>38100</xdr:colOff>
      <xdr:row>77</xdr:row>
      <xdr:rowOff>31662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3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22789</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2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79273</xdr:rowOff>
    </xdr:from>
    <xdr:to>
      <xdr:col>67</xdr:col>
      <xdr:colOff>101600</xdr:colOff>
      <xdr:row>77</xdr:row>
      <xdr:rowOff>9423</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10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550</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20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153929</xdr:rowOff>
    </xdr:from>
    <xdr:to>
      <xdr:col>85</xdr:col>
      <xdr:colOff>127000</xdr:colOff>
      <xdr:row>97</xdr:row>
      <xdr:rowOff>73470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098779"/>
          <a:ext cx="838200" cy="60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38048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6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73470</xdr:rowOff>
    </xdr:from>
    <xdr:to>
      <xdr:col>81</xdr:col>
      <xdr:colOff>50800</xdr:colOff>
      <xdr:row>97</xdr:row>
      <xdr:rowOff>170524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704120"/>
          <a:ext cx="889000" cy="97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150261</xdr:rowOff>
    </xdr:from>
    <xdr:to>
      <xdr:col>76</xdr:col>
      <xdr:colOff>114300</xdr:colOff>
      <xdr:row>97</xdr:row>
      <xdr:rowOff>170524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780911"/>
          <a:ext cx="889000" cy="2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159716</xdr:rowOff>
    </xdr:from>
    <xdr:to>
      <xdr:col>71</xdr:col>
      <xdr:colOff>177800</xdr:colOff>
      <xdr:row>97</xdr:row>
      <xdr:rowOff>150261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2814300" y="16447466"/>
          <a:ext cx="889000" cy="33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103129</xdr:rowOff>
    </xdr:from>
    <xdr:to>
      <xdr:col>85</xdr:col>
      <xdr:colOff>177800</xdr:colOff>
      <xdr:row>94</xdr:row>
      <xdr:rowOff>33279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04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126006</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589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22670</xdr:rowOff>
    </xdr:from>
    <xdr:to>
      <xdr:col>81</xdr:col>
      <xdr:colOff>101600</xdr:colOff>
      <xdr:row>97</xdr:row>
      <xdr:rowOff>124270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140797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428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119724</xdr:rowOff>
    </xdr:from>
    <xdr:to>
      <xdr:col>76</xdr:col>
      <xdr:colOff>165100</xdr:colOff>
      <xdr:row>98</xdr:row>
      <xdr:rowOff>49874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5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41001</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4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99461</xdr:rowOff>
    </xdr:from>
    <xdr:to>
      <xdr:col>72</xdr:col>
      <xdr:colOff>38100</xdr:colOff>
      <xdr:row>98</xdr:row>
      <xdr:rowOff>29611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3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20738</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2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108916</xdr:rowOff>
    </xdr:from>
    <xdr:to>
      <xdr:col>67</xdr:col>
      <xdr:colOff>101600</xdr:colOff>
      <xdr:row>96</xdr:row>
      <xdr:rowOff>39066</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39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55593</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17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7874</xdr:rowOff>
    </xdr:from>
    <xdr:to>
      <xdr:col>116</xdr:col>
      <xdr:colOff>63500</xdr:colOff>
      <xdr:row>39</xdr:row>
      <xdr:rowOff>11430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6694424"/>
          <a:ext cx="8382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11430</xdr:rowOff>
    </xdr:from>
    <xdr:to>
      <xdr:col>111</xdr:col>
      <xdr:colOff>177800</xdr:colOff>
      <xdr:row>39</xdr:row>
      <xdr:rowOff>43688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0434300" y="6697980"/>
          <a:ext cx="889000" cy="3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43688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02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43688</xdr:rowOff>
    </xdr:from>
    <xdr:to>
      <xdr:col>102</xdr:col>
      <xdr:colOff>114300</xdr:colOff>
      <xdr:row>39</xdr:row>
      <xdr:rowOff>43688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02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128524</xdr:rowOff>
    </xdr:from>
    <xdr:to>
      <xdr:col>116</xdr:col>
      <xdr:colOff>114300</xdr:colOff>
      <xdr:row>39</xdr:row>
      <xdr:rowOff>58674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43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43451</xdr:rowOff>
    </xdr:from>
    <xdr:ext cx="378565"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585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132080</xdr:rowOff>
    </xdr:from>
    <xdr:to>
      <xdr:col>112</xdr:col>
      <xdr:colOff>38100</xdr:colOff>
      <xdr:row>39</xdr:row>
      <xdr:rowOff>62230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53357</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34017" y="6739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164338</xdr:rowOff>
    </xdr:from>
    <xdr:to>
      <xdr:col>107</xdr:col>
      <xdr:colOff>101600</xdr:colOff>
      <xdr:row>39</xdr:row>
      <xdr:rowOff>94488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85615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164338</xdr:rowOff>
    </xdr:from>
    <xdr:to>
      <xdr:col>102</xdr:col>
      <xdr:colOff>165100</xdr:colOff>
      <xdr:row>39</xdr:row>
      <xdr:rowOff>94488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85615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164338</xdr:rowOff>
    </xdr:from>
    <xdr:to>
      <xdr:col>98</xdr:col>
      <xdr:colOff>38100</xdr:colOff>
      <xdr:row>39</xdr:row>
      <xdr:rowOff>94488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85615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17262</xdr:rowOff>
    </xdr:from>
    <xdr:to>
      <xdr:col>116</xdr:col>
      <xdr:colOff>63500</xdr:colOff>
      <xdr:row>57</xdr:row>
      <xdr:rowOff>19136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9789912"/>
          <a:ext cx="8382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16967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61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142352</xdr:rowOff>
    </xdr:from>
    <xdr:to>
      <xdr:col>111</xdr:col>
      <xdr:colOff>177800</xdr:colOff>
      <xdr:row>57</xdr:row>
      <xdr:rowOff>19136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9743552"/>
          <a:ext cx="889000" cy="4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132546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7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142352</xdr:rowOff>
    </xdr:from>
    <xdr:to>
      <xdr:col>107</xdr:col>
      <xdr:colOff>50800</xdr:colOff>
      <xdr:row>57</xdr:row>
      <xdr:rowOff>24302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9743552"/>
          <a:ext cx="889000" cy="5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134215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7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24302</xdr:rowOff>
    </xdr:from>
    <xdr:to>
      <xdr:col>102</xdr:col>
      <xdr:colOff>114300</xdr:colOff>
      <xdr:row>57</xdr:row>
      <xdr:rowOff>26863</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9796952"/>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129826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7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118236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6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137912</xdr:rowOff>
    </xdr:from>
    <xdr:to>
      <xdr:col>116</xdr:col>
      <xdr:colOff>114300</xdr:colOff>
      <xdr:row>57</xdr:row>
      <xdr:rowOff>68062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73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160789</xdr:rowOff>
    </xdr:from>
    <xdr:ext cx="534377"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590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139786</xdr:rowOff>
    </xdr:from>
    <xdr:to>
      <xdr:col>112</xdr:col>
      <xdr:colOff>38100</xdr:colOff>
      <xdr:row>57</xdr:row>
      <xdr:rowOff>69936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7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86463</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56111" y="9516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91552</xdr:rowOff>
    </xdr:from>
    <xdr:to>
      <xdr:col>107</xdr:col>
      <xdr:colOff>101600</xdr:colOff>
      <xdr:row>57</xdr:row>
      <xdr:rowOff>21702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69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38229</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67111" y="946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144952</xdr:rowOff>
    </xdr:from>
    <xdr:to>
      <xdr:col>102</xdr:col>
      <xdr:colOff>165100</xdr:colOff>
      <xdr:row>57</xdr:row>
      <xdr:rowOff>75102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74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91629</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278111" y="952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147513</xdr:rowOff>
    </xdr:from>
    <xdr:to>
      <xdr:col>98</xdr:col>
      <xdr:colOff>38100</xdr:colOff>
      <xdr:row>57</xdr:row>
      <xdr:rowOff>77663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74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94190</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389111" y="95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126784</xdr:rowOff>
    </xdr:from>
    <xdr:to>
      <xdr:col>116</xdr:col>
      <xdr:colOff>63500</xdr:colOff>
      <xdr:row>73</xdr:row>
      <xdr:rowOff>6845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471184"/>
          <a:ext cx="838200" cy="5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6845</xdr:rowOff>
    </xdr:from>
    <xdr:to>
      <xdr:col>111</xdr:col>
      <xdr:colOff>177800</xdr:colOff>
      <xdr:row>73</xdr:row>
      <xdr:rowOff>23343</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522695"/>
          <a:ext cx="889000" cy="1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23343</xdr:rowOff>
    </xdr:from>
    <xdr:to>
      <xdr:col>107</xdr:col>
      <xdr:colOff>50800</xdr:colOff>
      <xdr:row>73</xdr:row>
      <xdr:rowOff>83503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539193"/>
          <a:ext cx="889000" cy="6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81597</xdr:rowOff>
    </xdr:from>
    <xdr:to>
      <xdr:col>102</xdr:col>
      <xdr:colOff>114300</xdr:colOff>
      <xdr:row>73</xdr:row>
      <xdr:rowOff>83503</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2597447"/>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75984</xdr:rowOff>
    </xdr:from>
    <xdr:to>
      <xdr:col>116</xdr:col>
      <xdr:colOff>114300</xdr:colOff>
      <xdr:row>73</xdr:row>
      <xdr:rowOff>6134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4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98861</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27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127495</xdr:rowOff>
    </xdr:from>
    <xdr:to>
      <xdr:col>112</xdr:col>
      <xdr:colOff>38100</xdr:colOff>
      <xdr:row>73</xdr:row>
      <xdr:rowOff>57645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47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74172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24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143993</xdr:rowOff>
    </xdr:from>
    <xdr:to>
      <xdr:col>107</xdr:col>
      <xdr:colOff>101600</xdr:colOff>
      <xdr:row>73</xdr:row>
      <xdr:rowOff>74143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48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90670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26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32703</xdr:rowOff>
    </xdr:from>
    <xdr:to>
      <xdr:col>102</xdr:col>
      <xdr:colOff>165100</xdr:colOff>
      <xdr:row>73</xdr:row>
      <xdr:rowOff>134303</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54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150830</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32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30797</xdr:rowOff>
    </xdr:from>
    <xdr:to>
      <xdr:col>98</xdr:col>
      <xdr:colOff>38100</xdr:colOff>
      <xdr:row>73</xdr:row>
      <xdr:rowOff>132397</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5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148924</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3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全体的に類団平均</a:t>
          </a:r>
          <a:r>
            <a:rPr kumimoji="1" lang="ja-JP" altLang="en-US" sz="1100">
              <a:solidFill>
                <a:schemeClr val="tx1"/>
              </a:solidFill>
              <a:effectLst/>
              <a:latin typeface="+mn-lt"/>
              <a:ea typeface="+mn-ea"/>
              <a:cs typeface="+mn-cs"/>
            </a:rPr>
            <a:t>と同水準で</a:t>
          </a:r>
          <a:r>
            <a:rPr kumimoji="1" lang="ja-JP" altLang="ja-JP" sz="1100">
              <a:solidFill>
                <a:schemeClr val="tx1"/>
              </a:solidFill>
              <a:effectLst/>
              <a:latin typeface="+mn-lt"/>
              <a:ea typeface="+mn-ea"/>
              <a:cs typeface="+mn-cs"/>
            </a:rPr>
            <a:t>推移している。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義務的経費について、人件費では人事院勧告による増等により増加し、依然類団平均を上回る状況となっている。扶助費では</a:t>
          </a:r>
          <a:r>
            <a:rPr kumimoji="1" lang="ja-JP" altLang="en-US" sz="1100">
              <a:solidFill>
                <a:schemeClr val="tx1"/>
              </a:solidFill>
              <a:effectLst/>
              <a:latin typeface="+mn-lt"/>
              <a:ea typeface="+mn-ea"/>
              <a:cs typeface="+mn-cs"/>
            </a:rPr>
            <a:t>、低所得者支援及び定額減税を補足する給付事業（調整給付等）</a:t>
          </a:r>
          <a:r>
            <a:rPr kumimoji="1" lang="ja-JP" altLang="ja-JP" sz="1100">
              <a:solidFill>
                <a:schemeClr val="tx1"/>
              </a:solidFill>
              <a:effectLst/>
              <a:latin typeface="+mn-lt"/>
              <a:ea typeface="+mn-ea"/>
              <a:cs typeface="+mn-cs"/>
            </a:rPr>
            <a:t>や</a:t>
          </a:r>
          <a:r>
            <a:rPr kumimoji="1" lang="ja-JP" altLang="en-US" sz="1100">
              <a:solidFill>
                <a:schemeClr val="tx1"/>
              </a:solidFill>
              <a:effectLst/>
              <a:latin typeface="+mn-lt"/>
              <a:ea typeface="+mn-ea"/>
              <a:cs typeface="+mn-cs"/>
            </a:rPr>
            <a:t>施設型給付費等支給事業</a:t>
          </a:r>
          <a:r>
            <a:rPr kumimoji="1" lang="ja-JP" altLang="ja-JP" sz="1100">
              <a:solidFill>
                <a:schemeClr val="tx1"/>
              </a:solidFill>
              <a:effectLst/>
              <a:latin typeface="+mn-lt"/>
              <a:ea typeface="+mn-ea"/>
              <a:cs typeface="+mn-cs"/>
            </a:rPr>
            <a:t>が増となった影響により、前年度から増加している。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投資的経費について、普通建設事業では</a:t>
          </a:r>
          <a:r>
            <a:rPr kumimoji="1" lang="ja-JP" altLang="en-US" sz="1100">
              <a:solidFill>
                <a:schemeClr val="tx1"/>
              </a:solidFill>
              <a:effectLst/>
              <a:latin typeface="+mn-lt"/>
              <a:ea typeface="+mn-ea"/>
              <a:cs typeface="+mn-cs"/>
            </a:rPr>
            <a:t>塩竈市体育館大規模改修事業</a:t>
          </a:r>
          <a:r>
            <a:rPr kumimoji="1" lang="ja-JP" altLang="ja-JP" sz="1100">
              <a:solidFill>
                <a:schemeClr val="tx1"/>
              </a:solidFill>
              <a:effectLst/>
              <a:latin typeface="+mn-lt"/>
              <a:ea typeface="+mn-ea"/>
              <a:cs typeface="+mn-cs"/>
            </a:rPr>
            <a:t>による増加が大きい。災害復旧事業費では令和</a:t>
          </a:r>
          <a:r>
            <a:rPr kumimoji="1" lang="en-US" altLang="ja-JP" sz="1100">
              <a:solidFill>
                <a:schemeClr val="tx1"/>
              </a:solidFill>
              <a:effectLst/>
              <a:latin typeface="+mn-lt"/>
              <a:ea typeface="+mn-ea"/>
              <a:cs typeface="+mn-cs"/>
            </a:rPr>
            <a:t>4</a:t>
          </a:r>
          <a:r>
            <a:rPr kumimoji="1" lang="ja-JP" altLang="ja-JP" sz="1100">
              <a:solidFill>
                <a:schemeClr val="tx1"/>
              </a:solidFill>
              <a:effectLst/>
              <a:latin typeface="+mn-lt"/>
              <a:ea typeface="+mn-ea"/>
              <a:cs typeface="+mn-cs"/>
            </a:rPr>
            <a:t>年</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月の福島県沖地震の復旧工事の進捗により前年度比で減となった。</a:t>
          </a:r>
          <a:endParaRPr lang="ja-JP" altLang="ja-JP" sz="1400">
            <a:solidFill>
              <a:schemeClr val="tx1"/>
            </a:solidFill>
            <a:effectLst/>
          </a:endParaRPr>
        </a:p>
        <a:p>
          <a:r>
            <a:rPr kumimoji="1" lang="ja-JP" altLang="ja-JP" sz="1100">
              <a:solidFill>
                <a:schemeClr val="tx1"/>
              </a:solidFill>
              <a:effectLst/>
              <a:latin typeface="+mn-lt"/>
              <a:ea typeface="+mn-ea"/>
              <a:cs typeface="+mn-cs"/>
            </a:rPr>
            <a:t>　繰出金は、介護保険特会や後期高齢者医療事業特会等で増加となり、依然として類団平均を上回っている。積立金では、</a:t>
          </a:r>
          <a:r>
            <a:rPr kumimoji="1" lang="ja-JP" altLang="en-US" sz="1100">
              <a:solidFill>
                <a:schemeClr val="tx1"/>
              </a:solidFill>
              <a:effectLst/>
              <a:latin typeface="+mn-lt"/>
              <a:ea typeface="+mn-ea"/>
              <a:cs typeface="+mn-cs"/>
            </a:rPr>
            <a:t>基金再編</a:t>
          </a:r>
          <a:r>
            <a:rPr kumimoji="1" lang="ja-JP" altLang="ja-JP" sz="1100">
              <a:solidFill>
                <a:schemeClr val="tx1"/>
              </a:solidFill>
              <a:effectLst/>
              <a:latin typeface="+mn-lt"/>
              <a:ea typeface="+mn-ea"/>
              <a:cs typeface="+mn-cs"/>
            </a:rPr>
            <a:t>の対応として積立を行ったため増額となり、類団平均を上回った。</a:t>
          </a:r>
          <a:endParaRPr lang="ja-JP" altLang="ja-JP" sz="1400">
            <a:solidFill>
              <a:schemeClr val="tx1"/>
            </a:solidFill>
            <a:effectLst/>
          </a:endParaRPr>
        </a:p>
        <a:p>
          <a:r>
            <a:rPr kumimoji="1" lang="ja-JP" altLang="ja-JP" sz="1100">
              <a:solidFill>
                <a:schemeClr val="tx1"/>
              </a:solidFill>
              <a:effectLst/>
              <a:latin typeface="+mn-lt"/>
              <a:ea typeface="+mn-ea"/>
              <a:cs typeface="+mn-cs"/>
            </a:rPr>
            <a:t>　今後は、高齢化による扶助費の増傾向や本市重点課題対策による普通建設事業及び公債費の増加が懸念されることから、各性質ごとの推移を注視していく必要がある。</a:t>
          </a:r>
          <a:endParaRPr lang="ja-JP" altLang="ja-JP" sz="1400">
            <a:solidFill>
              <a:schemeClr val="tx1"/>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51,726
50,889
17.38
30,886,595
29,665,963
927,630
12,827,612
17,463,981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73863</xdr:rowOff>
    </xdr:from>
    <xdr:to>
      <xdr:col>24</xdr:col>
      <xdr:colOff>63500</xdr:colOff>
      <xdr:row>33</xdr:row>
      <xdr:rowOff>97637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31713"/>
          <a:ext cx="838200" cy="2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88951</xdr:rowOff>
    </xdr:from>
    <xdr:to>
      <xdr:col>19</xdr:col>
      <xdr:colOff>177800</xdr:colOff>
      <xdr:row>33</xdr:row>
      <xdr:rowOff>97637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46801"/>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88951</xdr:rowOff>
    </xdr:from>
    <xdr:to>
      <xdr:col>15</xdr:col>
      <xdr:colOff>50800</xdr:colOff>
      <xdr:row>33</xdr:row>
      <xdr:rowOff>137414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46801"/>
          <a:ext cx="889000" cy="4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137414</xdr:rowOff>
    </xdr:from>
    <xdr:to>
      <xdr:col>10</xdr:col>
      <xdr:colOff>114300</xdr:colOff>
      <xdr:row>33</xdr:row>
      <xdr:rowOff>168961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95264"/>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23063</xdr:rowOff>
    </xdr:from>
    <xdr:to>
      <xdr:col>24</xdr:col>
      <xdr:colOff>114300</xdr:colOff>
      <xdr:row>33</xdr:row>
      <xdr:rowOff>124663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8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45940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3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46837</xdr:rowOff>
    </xdr:from>
    <xdr:to>
      <xdr:col>20</xdr:col>
      <xdr:colOff>38100</xdr:colOff>
      <xdr:row>33</xdr:row>
      <xdr:rowOff>148437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0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164964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7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38151</xdr:rowOff>
    </xdr:from>
    <xdr:to>
      <xdr:col>15</xdr:col>
      <xdr:colOff>101600</xdr:colOff>
      <xdr:row>33</xdr:row>
      <xdr:rowOff>139751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9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156278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71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86614</xdr:rowOff>
    </xdr:from>
    <xdr:to>
      <xdr:col>10</xdr:col>
      <xdr:colOff>165100</xdr:colOff>
      <xdr:row>34</xdr:row>
      <xdr:rowOff>16764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4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33291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1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118161</xdr:rowOff>
    </xdr:from>
    <xdr:to>
      <xdr:col>6</xdr:col>
      <xdr:colOff>38100</xdr:colOff>
      <xdr:row>34</xdr:row>
      <xdr:rowOff>48311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7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64838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51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55967</xdr:rowOff>
    </xdr:from>
    <xdr:to>
      <xdr:col>24</xdr:col>
      <xdr:colOff>63500</xdr:colOff>
      <xdr:row>57</xdr:row>
      <xdr:rowOff>31807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314267"/>
          <a:ext cx="838200" cy="49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84008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85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16380</xdr:rowOff>
    </xdr:from>
    <xdr:to>
      <xdr:col>19</xdr:col>
      <xdr:colOff>177800</xdr:colOff>
      <xdr:row>57</xdr:row>
      <xdr:rowOff>31807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89030"/>
          <a:ext cx="889000" cy="1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91557</xdr:rowOff>
    </xdr:from>
    <xdr:to>
      <xdr:col>15</xdr:col>
      <xdr:colOff>50800</xdr:colOff>
      <xdr:row>57</xdr:row>
      <xdr:rowOff>16380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92757"/>
          <a:ext cx="889000" cy="9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103484</xdr:rowOff>
    </xdr:from>
    <xdr:to>
      <xdr:col>10</xdr:col>
      <xdr:colOff>114300</xdr:colOff>
      <xdr:row>56</xdr:row>
      <xdr:rowOff>91557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018884"/>
          <a:ext cx="889000" cy="67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145861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3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5167</xdr:rowOff>
    </xdr:from>
    <xdr:to>
      <xdr:col>24</xdr:col>
      <xdr:colOff>114300</xdr:colOff>
      <xdr:row>54</xdr:row>
      <xdr:rowOff>106767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263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28044</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114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152457</xdr:rowOff>
    </xdr:from>
    <xdr:to>
      <xdr:col>20</xdr:col>
      <xdr:colOff>38100</xdr:colOff>
      <xdr:row>57</xdr:row>
      <xdr:rowOff>82607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5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73734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4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137030</xdr:rowOff>
    </xdr:from>
    <xdr:to>
      <xdr:col>15</xdr:col>
      <xdr:colOff>101600</xdr:colOff>
      <xdr:row>57</xdr:row>
      <xdr:rowOff>67180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3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58307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3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40757</xdr:rowOff>
    </xdr:from>
    <xdr:to>
      <xdr:col>10</xdr:col>
      <xdr:colOff>165100</xdr:colOff>
      <xdr:row>56</xdr:row>
      <xdr:rowOff>142357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4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158884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41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52684</xdr:rowOff>
    </xdr:from>
    <xdr:to>
      <xdr:col>6</xdr:col>
      <xdr:colOff>38100</xdr:colOff>
      <xdr:row>52</xdr:row>
      <xdr:rowOff>154284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896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170811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743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122948</xdr:rowOff>
    </xdr:from>
    <xdr:to>
      <xdr:col>24</xdr:col>
      <xdr:colOff>63500</xdr:colOff>
      <xdr:row>76</xdr:row>
      <xdr:rowOff>38421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81698"/>
          <a:ext cx="838200" cy="8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38421</xdr:rowOff>
    </xdr:from>
    <xdr:to>
      <xdr:col>19</xdr:col>
      <xdr:colOff>177800</xdr:colOff>
      <xdr:row>77</xdr:row>
      <xdr:rowOff>76533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68621"/>
          <a:ext cx="889000" cy="20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153188</xdr:rowOff>
    </xdr:from>
    <xdr:to>
      <xdr:col>15</xdr:col>
      <xdr:colOff>50800</xdr:colOff>
      <xdr:row>77</xdr:row>
      <xdr:rowOff>76533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183388"/>
          <a:ext cx="889000" cy="9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109808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6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153188</xdr:rowOff>
    </xdr:from>
    <xdr:to>
      <xdr:col>10</xdr:col>
      <xdr:colOff>114300</xdr:colOff>
      <xdr:row>78</xdr:row>
      <xdr:rowOff>7432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83388"/>
          <a:ext cx="889000" cy="19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72148</xdr:rowOff>
    </xdr:from>
    <xdr:to>
      <xdr:col>24</xdr:col>
      <xdr:colOff>114300</xdr:colOff>
      <xdr:row>76</xdr:row>
      <xdr:rowOff>2298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3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95025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82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159071</xdr:rowOff>
    </xdr:from>
    <xdr:to>
      <xdr:col>20</xdr:col>
      <xdr:colOff>38100</xdr:colOff>
      <xdr:row>76</xdr:row>
      <xdr:rowOff>89221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1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105748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93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25733</xdr:rowOff>
    </xdr:from>
    <xdr:to>
      <xdr:col>15</xdr:col>
      <xdr:colOff>101600</xdr:colOff>
      <xdr:row>77</xdr:row>
      <xdr:rowOff>127333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2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118460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20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102388</xdr:rowOff>
    </xdr:from>
    <xdr:to>
      <xdr:col>10</xdr:col>
      <xdr:colOff>165100</xdr:colOff>
      <xdr:row>77</xdr:row>
      <xdr:rowOff>32538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23665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25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128082</xdr:rowOff>
    </xdr:from>
    <xdr:to>
      <xdr:col>6</xdr:col>
      <xdr:colOff>38100</xdr:colOff>
      <xdr:row>78</xdr:row>
      <xdr:rowOff>58232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2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74759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04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63946</xdr:rowOff>
    </xdr:from>
    <xdr:to>
      <xdr:col>24</xdr:col>
      <xdr:colOff>63500</xdr:colOff>
      <xdr:row>98</xdr:row>
      <xdr:rowOff>64373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66046"/>
          <a:ext cx="838200" cy="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54490</xdr:rowOff>
    </xdr:from>
    <xdr:to>
      <xdr:col>19</xdr:col>
      <xdr:colOff>177800</xdr:colOff>
      <xdr:row>98</xdr:row>
      <xdr:rowOff>63946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56590"/>
          <a:ext cx="889000" cy="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54490</xdr:rowOff>
    </xdr:from>
    <xdr:to>
      <xdr:col>15</xdr:col>
      <xdr:colOff>50800</xdr:colOff>
      <xdr:row>98</xdr:row>
      <xdr:rowOff>58307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56590"/>
          <a:ext cx="889000" cy="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58307</xdr:rowOff>
    </xdr:from>
    <xdr:to>
      <xdr:col>10</xdr:col>
      <xdr:colOff>114300</xdr:colOff>
      <xdr:row>98</xdr:row>
      <xdr:rowOff>89084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60407"/>
          <a:ext cx="889000" cy="3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13573</xdr:rowOff>
    </xdr:from>
    <xdr:to>
      <xdr:col>24</xdr:col>
      <xdr:colOff>114300</xdr:colOff>
      <xdr:row>98</xdr:row>
      <xdr:rowOff>115173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15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13146</xdr:rowOff>
    </xdr:from>
    <xdr:to>
      <xdr:col>20</xdr:col>
      <xdr:colOff>38100</xdr:colOff>
      <xdr:row>98</xdr:row>
      <xdr:rowOff>114746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1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105873</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0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3690</xdr:rowOff>
    </xdr:from>
    <xdr:to>
      <xdr:col>15</xdr:col>
      <xdr:colOff>101600</xdr:colOff>
      <xdr:row>98</xdr:row>
      <xdr:rowOff>105290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0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96417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89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7507</xdr:rowOff>
    </xdr:from>
    <xdr:to>
      <xdr:col>10</xdr:col>
      <xdr:colOff>165100</xdr:colOff>
      <xdr:row>98</xdr:row>
      <xdr:rowOff>109107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0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100234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0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38284</xdr:rowOff>
    </xdr:from>
    <xdr:to>
      <xdr:col>6</xdr:col>
      <xdr:colOff>38100</xdr:colOff>
      <xdr:row>98</xdr:row>
      <xdr:rowOff>139884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4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131011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3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31496</xdr:rowOff>
    </xdr:from>
    <xdr:to>
      <xdr:col>55</xdr:col>
      <xdr:colOff>0</xdr:colOff>
      <xdr:row>38</xdr:row>
      <xdr:rowOff>32639</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546596"/>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32639</xdr:rowOff>
    </xdr:from>
    <xdr:to>
      <xdr:col>50</xdr:col>
      <xdr:colOff>114300</xdr:colOff>
      <xdr:row>38</xdr:row>
      <xdr:rowOff>34163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4773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34163</xdr:rowOff>
    </xdr:from>
    <xdr:to>
      <xdr:col>45</xdr:col>
      <xdr:colOff>177800</xdr:colOff>
      <xdr:row>38</xdr:row>
      <xdr:rowOff>35941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549263"/>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35941</xdr:rowOff>
    </xdr:from>
    <xdr:to>
      <xdr:col>41</xdr:col>
      <xdr:colOff>50800</xdr:colOff>
      <xdr:row>38</xdr:row>
      <xdr:rowOff>37592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51041"/>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152146</xdr:rowOff>
    </xdr:from>
    <xdr:to>
      <xdr:col>55</xdr:col>
      <xdr:colOff>50800</xdr:colOff>
      <xdr:row>38</xdr:row>
      <xdr:rowOff>82296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9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3573</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153289</xdr:rowOff>
    </xdr:from>
    <xdr:to>
      <xdr:col>50</xdr:col>
      <xdr:colOff>165100</xdr:colOff>
      <xdr:row>38</xdr:row>
      <xdr:rowOff>83439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9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99966</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627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154813</xdr:rowOff>
    </xdr:from>
    <xdr:to>
      <xdr:col>46</xdr:col>
      <xdr:colOff>38100</xdr:colOff>
      <xdr:row>38</xdr:row>
      <xdr:rowOff>84963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101490</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273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156591</xdr:rowOff>
    </xdr:from>
    <xdr:to>
      <xdr:col>41</xdr:col>
      <xdr:colOff>101600</xdr:colOff>
      <xdr:row>38</xdr:row>
      <xdr:rowOff>86740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5002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103268</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6275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158242</xdr:rowOff>
    </xdr:from>
    <xdr:to>
      <xdr:col>36</xdr:col>
      <xdr:colOff>165100</xdr:colOff>
      <xdr:row>38</xdr:row>
      <xdr:rowOff>88392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0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104919</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6277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5931</xdr:rowOff>
    </xdr:from>
    <xdr:to>
      <xdr:col>55</xdr:col>
      <xdr:colOff>0</xdr:colOff>
      <xdr:row>57</xdr:row>
      <xdr:rowOff>45821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778581"/>
          <a:ext cx="838200" cy="3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84738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857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5931</xdr:rowOff>
    </xdr:from>
    <xdr:to>
      <xdr:col>50</xdr:col>
      <xdr:colOff>114300</xdr:colOff>
      <xdr:row>57</xdr:row>
      <xdr:rowOff>88074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778581"/>
          <a:ext cx="889000" cy="8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17530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96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47079</xdr:rowOff>
    </xdr:from>
    <xdr:to>
      <xdr:col>45</xdr:col>
      <xdr:colOff>177800</xdr:colOff>
      <xdr:row>57</xdr:row>
      <xdr:rowOff>88074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819729"/>
          <a:ext cx="889000" cy="40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19664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96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91694</xdr:rowOff>
    </xdr:from>
    <xdr:to>
      <xdr:col>41</xdr:col>
      <xdr:colOff>50800</xdr:colOff>
      <xdr:row>57</xdr:row>
      <xdr:rowOff>47079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521444"/>
          <a:ext cx="889000" cy="298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11930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95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32770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976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166471</xdr:rowOff>
    </xdr:from>
    <xdr:to>
      <xdr:col>55</xdr:col>
      <xdr:colOff>50800</xdr:colOff>
      <xdr:row>57</xdr:row>
      <xdr:rowOff>96621</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76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17898</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61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126581</xdr:rowOff>
    </xdr:from>
    <xdr:to>
      <xdr:col>50</xdr:col>
      <xdr:colOff>165100</xdr:colOff>
      <xdr:row>57</xdr:row>
      <xdr:rowOff>56731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72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73258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503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37274</xdr:rowOff>
    </xdr:from>
    <xdr:to>
      <xdr:col>46</xdr:col>
      <xdr:colOff>38100</xdr:colOff>
      <xdr:row>57</xdr:row>
      <xdr:rowOff>138874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80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155401</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9585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167729</xdr:rowOff>
    </xdr:from>
    <xdr:to>
      <xdr:col>41</xdr:col>
      <xdr:colOff>101600</xdr:colOff>
      <xdr:row>57</xdr:row>
      <xdr:rowOff>97879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76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114406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954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40894</xdr:rowOff>
    </xdr:from>
    <xdr:to>
      <xdr:col>36</xdr:col>
      <xdr:colOff>165100</xdr:colOff>
      <xdr:row>55</xdr:row>
      <xdr:rowOff>142494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47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159021</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24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673</xdr:rowOff>
    </xdr:from>
    <xdr:to>
      <xdr:col>55</xdr:col>
      <xdr:colOff>0</xdr:colOff>
      <xdr:row>76</xdr:row>
      <xdr:rowOff>6198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030873"/>
          <a:ext cx="8382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14177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215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16256</xdr:rowOff>
    </xdr:from>
    <xdr:to>
      <xdr:col>50</xdr:col>
      <xdr:colOff>114300</xdr:colOff>
      <xdr:row>76</xdr:row>
      <xdr:rowOff>673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875006"/>
          <a:ext cx="889000" cy="15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121124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32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135128</xdr:rowOff>
    </xdr:from>
    <xdr:to>
      <xdr:col>45</xdr:col>
      <xdr:colOff>177800</xdr:colOff>
      <xdr:row>75</xdr:row>
      <xdr:rowOff>16256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2308078"/>
          <a:ext cx="889000" cy="56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49458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5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135128</xdr:rowOff>
    </xdr:from>
    <xdr:to>
      <xdr:col>41</xdr:col>
      <xdr:colOff>50800</xdr:colOff>
      <xdr:row>74</xdr:row>
      <xdr:rowOff>63767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2308078"/>
          <a:ext cx="889000" cy="44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50677</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32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140707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7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126847</xdr:rowOff>
    </xdr:from>
    <xdr:to>
      <xdr:col>55</xdr:col>
      <xdr:colOff>50800</xdr:colOff>
      <xdr:row>76</xdr:row>
      <xdr:rowOff>56998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9855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149724</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83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121323</xdr:rowOff>
    </xdr:from>
    <xdr:to>
      <xdr:col>50</xdr:col>
      <xdr:colOff>165100</xdr:colOff>
      <xdr:row>76</xdr:row>
      <xdr:rowOff>51473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98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68000</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75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136906</xdr:rowOff>
    </xdr:from>
    <xdr:to>
      <xdr:col>46</xdr:col>
      <xdr:colOff>38100</xdr:colOff>
      <xdr:row>75</xdr:row>
      <xdr:rowOff>67056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82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83583</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59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84328</xdr:rowOff>
    </xdr:from>
    <xdr:to>
      <xdr:col>41</xdr:col>
      <xdr:colOff>101600</xdr:colOff>
      <xdr:row>72</xdr:row>
      <xdr:rowOff>14478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25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31005</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03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12967</xdr:rowOff>
    </xdr:from>
    <xdr:to>
      <xdr:col>36</xdr:col>
      <xdr:colOff>165100</xdr:colOff>
      <xdr:row>74</xdr:row>
      <xdr:rowOff>114567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27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131094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47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24385</xdr:rowOff>
    </xdr:from>
    <xdr:to>
      <xdr:col>54</xdr:col>
      <xdr:colOff>189865</xdr:colOff>
      <xdr:row>98</xdr:row>
      <xdr:rowOff>2172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797785"/>
          <a:ext cx="1270" cy="1006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5999</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0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2172</xdr:rowOff>
    </xdr:from>
    <xdr:to>
      <xdr:col>55</xdr:col>
      <xdr:colOff>88900</xdr:colOff>
      <xdr:row>98</xdr:row>
      <xdr:rowOff>2172</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0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142512</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57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24385</xdr:rowOff>
    </xdr:from>
    <xdr:to>
      <xdr:col>55</xdr:col>
      <xdr:colOff>88900</xdr:colOff>
      <xdr:row>92</xdr:row>
      <xdr:rowOff>24385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79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36677</xdr:rowOff>
    </xdr:from>
    <xdr:to>
      <xdr:col>55</xdr:col>
      <xdr:colOff>0</xdr:colOff>
      <xdr:row>95</xdr:row>
      <xdr:rowOff>55207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324427"/>
          <a:ext cx="838200" cy="18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123969</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11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145542</xdr:rowOff>
    </xdr:from>
    <xdr:to>
      <xdr:col>55</xdr:col>
      <xdr:colOff>50800</xdr:colOff>
      <xdr:row>96</xdr:row>
      <xdr:rowOff>75692</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3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117818</xdr:rowOff>
    </xdr:from>
    <xdr:to>
      <xdr:col>50</xdr:col>
      <xdr:colOff>114300</xdr:colOff>
      <xdr:row>95</xdr:row>
      <xdr:rowOff>55207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234118"/>
          <a:ext cx="889000" cy="10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162192</xdr:rowOff>
    </xdr:from>
    <xdr:to>
      <xdr:col>50</xdr:col>
      <xdr:colOff>165100</xdr:colOff>
      <xdr:row>96</xdr:row>
      <xdr:rowOff>92342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4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83469</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542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107696</xdr:rowOff>
    </xdr:from>
    <xdr:to>
      <xdr:col>45</xdr:col>
      <xdr:colOff>177800</xdr:colOff>
      <xdr:row>94</xdr:row>
      <xdr:rowOff>117818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223996"/>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160376</xdr:rowOff>
    </xdr:from>
    <xdr:to>
      <xdr:col>46</xdr:col>
      <xdr:colOff>38100</xdr:colOff>
      <xdr:row>96</xdr:row>
      <xdr:rowOff>90526</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81653</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54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8102</xdr:rowOff>
    </xdr:from>
    <xdr:to>
      <xdr:col>41</xdr:col>
      <xdr:colOff>50800</xdr:colOff>
      <xdr:row>94</xdr:row>
      <xdr:rowOff>107696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5438602"/>
          <a:ext cx="889000" cy="78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166763</xdr:rowOff>
    </xdr:from>
    <xdr:to>
      <xdr:col>41</xdr:col>
      <xdr:colOff>101600</xdr:colOff>
      <xdr:row>96</xdr:row>
      <xdr:rowOff>96913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88040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54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14884</xdr:rowOff>
    </xdr:from>
    <xdr:to>
      <xdr:col>36</xdr:col>
      <xdr:colOff>165100</xdr:colOff>
      <xdr:row>96</xdr:row>
      <xdr:rowOff>116484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107611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56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157327</xdr:rowOff>
    </xdr:from>
    <xdr:to>
      <xdr:col>55</xdr:col>
      <xdr:colOff>50800</xdr:colOff>
      <xdr:row>95</xdr:row>
      <xdr:rowOff>87477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27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8754</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12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4407</xdr:rowOff>
    </xdr:from>
    <xdr:to>
      <xdr:col>50</xdr:col>
      <xdr:colOff>165100</xdr:colOff>
      <xdr:row>95</xdr:row>
      <xdr:rowOff>106007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29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122534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06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67018</xdr:rowOff>
    </xdr:from>
    <xdr:to>
      <xdr:col>46</xdr:col>
      <xdr:colOff>38100</xdr:colOff>
      <xdr:row>94</xdr:row>
      <xdr:rowOff>168618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18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13695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595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56896</xdr:rowOff>
    </xdr:from>
    <xdr:to>
      <xdr:col>41</xdr:col>
      <xdr:colOff>101600</xdr:colOff>
      <xdr:row>94</xdr:row>
      <xdr:rowOff>158496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1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3573</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59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89</xdr:row>
      <xdr:rowOff>128752</xdr:rowOff>
    </xdr:from>
    <xdr:to>
      <xdr:col>36</xdr:col>
      <xdr:colOff>165100</xdr:colOff>
      <xdr:row>90</xdr:row>
      <xdr:rowOff>58902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538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88</xdr:row>
      <xdr:rowOff>75429</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672795" y="1516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100952</xdr:rowOff>
    </xdr:from>
    <xdr:to>
      <xdr:col>85</xdr:col>
      <xdr:colOff>127000</xdr:colOff>
      <xdr:row>37</xdr:row>
      <xdr:rowOff>132690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444602"/>
          <a:ext cx="838200" cy="3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131813</xdr:rowOff>
    </xdr:from>
    <xdr:to>
      <xdr:col>81</xdr:col>
      <xdr:colOff>50800</xdr:colOff>
      <xdr:row>37</xdr:row>
      <xdr:rowOff>132690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6475463"/>
          <a:ext cx="889000" cy="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131813</xdr:rowOff>
    </xdr:from>
    <xdr:to>
      <xdr:col>76</xdr:col>
      <xdr:colOff>114300</xdr:colOff>
      <xdr:row>37</xdr:row>
      <xdr:rowOff>140595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475463"/>
          <a:ext cx="889000" cy="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117183</xdr:rowOff>
    </xdr:from>
    <xdr:to>
      <xdr:col>71</xdr:col>
      <xdr:colOff>177800</xdr:colOff>
      <xdr:row>37</xdr:row>
      <xdr:rowOff>140595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6460833"/>
          <a:ext cx="889000" cy="2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50152</xdr:rowOff>
    </xdr:from>
    <xdr:to>
      <xdr:col>85</xdr:col>
      <xdr:colOff>177800</xdr:colOff>
      <xdr:row>37</xdr:row>
      <xdr:rowOff>151752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39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141488</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31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81890</xdr:rowOff>
    </xdr:from>
    <xdr:to>
      <xdr:col>81</xdr:col>
      <xdr:colOff>101600</xdr:colOff>
      <xdr:row>38</xdr:row>
      <xdr:rowOff>12040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4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3167</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81013</xdr:rowOff>
    </xdr:from>
    <xdr:to>
      <xdr:col>76</xdr:col>
      <xdr:colOff>165100</xdr:colOff>
      <xdr:row>38</xdr:row>
      <xdr:rowOff>11164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42466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2291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51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89795</xdr:rowOff>
    </xdr:from>
    <xdr:to>
      <xdr:col>72</xdr:col>
      <xdr:colOff>38100</xdr:colOff>
      <xdr:row>38</xdr:row>
      <xdr:rowOff>19945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43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11072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52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66383</xdr:rowOff>
    </xdr:from>
    <xdr:to>
      <xdr:col>67</xdr:col>
      <xdr:colOff>101600</xdr:colOff>
      <xdr:row>37</xdr:row>
      <xdr:rowOff>167983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41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159110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50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89878</xdr:rowOff>
    </xdr:from>
    <xdr:to>
      <xdr:col>85</xdr:col>
      <xdr:colOff>127000</xdr:colOff>
      <xdr:row>58</xdr:row>
      <xdr:rowOff>79387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62528"/>
          <a:ext cx="838200" cy="1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79387</xdr:rowOff>
    </xdr:from>
    <xdr:to>
      <xdr:col>81</xdr:col>
      <xdr:colOff>50800</xdr:colOff>
      <xdr:row>58</xdr:row>
      <xdr:rowOff>92151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10023487"/>
          <a:ext cx="889000" cy="12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92151</xdr:rowOff>
    </xdr:from>
    <xdr:to>
      <xdr:col>76</xdr:col>
      <xdr:colOff>114300</xdr:colOff>
      <xdr:row>58</xdr:row>
      <xdr:rowOff>109271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10036251"/>
          <a:ext cx="889000" cy="1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20968</xdr:rowOff>
    </xdr:from>
    <xdr:to>
      <xdr:col>71</xdr:col>
      <xdr:colOff>177800</xdr:colOff>
      <xdr:row>58</xdr:row>
      <xdr:rowOff>109271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65068"/>
          <a:ext cx="889000" cy="8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39078</xdr:rowOff>
    </xdr:from>
    <xdr:to>
      <xdr:col>85</xdr:col>
      <xdr:colOff>177800</xdr:colOff>
      <xdr:row>57</xdr:row>
      <xdr:rowOff>140678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1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17505</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9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28587</xdr:rowOff>
    </xdr:from>
    <xdr:to>
      <xdr:col>81</xdr:col>
      <xdr:colOff>101600</xdr:colOff>
      <xdr:row>58</xdr:row>
      <xdr:rowOff>130187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7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121314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65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41351</xdr:rowOff>
    </xdr:from>
    <xdr:to>
      <xdr:col>76</xdr:col>
      <xdr:colOff>165100</xdr:colOff>
      <xdr:row>58</xdr:row>
      <xdr:rowOff>142951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134078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7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58471</xdr:rowOff>
    </xdr:from>
    <xdr:to>
      <xdr:col>72</xdr:col>
      <xdr:colOff>38100</xdr:colOff>
      <xdr:row>58</xdr:row>
      <xdr:rowOff>160071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1000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151198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09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141618</xdr:rowOff>
    </xdr:from>
    <xdr:to>
      <xdr:col>67</xdr:col>
      <xdr:colOff>101600</xdr:colOff>
      <xdr:row>58</xdr:row>
      <xdr:rowOff>71768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1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62895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0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45909</xdr:rowOff>
    </xdr:from>
    <xdr:to>
      <xdr:col>85</xdr:col>
      <xdr:colOff>127000</xdr:colOff>
      <xdr:row>79</xdr:row>
      <xdr:rowOff>78119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90459"/>
          <a:ext cx="838200" cy="3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9078</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553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171269</xdr:rowOff>
    </xdr:from>
    <xdr:to>
      <xdr:col>81</xdr:col>
      <xdr:colOff>50800</xdr:colOff>
      <xdr:row>79</xdr:row>
      <xdr:rowOff>45909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44369"/>
          <a:ext cx="889000" cy="46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130377</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67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170985</xdr:rowOff>
    </xdr:from>
    <xdr:to>
      <xdr:col>76</xdr:col>
      <xdr:colOff>114300</xdr:colOff>
      <xdr:row>78</xdr:row>
      <xdr:rowOff>171269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44085"/>
          <a:ext cx="889000" cy="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129550</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674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170985</xdr:rowOff>
    </xdr:from>
    <xdr:to>
      <xdr:col>71</xdr:col>
      <xdr:colOff>177800</xdr:colOff>
      <xdr:row>79</xdr:row>
      <xdr:rowOff>45146</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544085"/>
          <a:ext cx="889000" cy="4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129081</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67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129963</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674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27319</xdr:rowOff>
    </xdr:from>
    <xdr:to>
      <xdr:col>85</xdr:col>
      <xdr:colOff>177800</xdr:colOff>
      <xdr:row>79</xdr:row>
      <xdr:rowOff>128919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158146</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166559</xdr:rowOff>
    </xdr:from>
    <xdr:to>
      <xdr:col>81</xdr:col>
      <xdr:colOff>101600</xdr:colOff>
      <xdr:row>79</xdr:row>
      <xdr:rowOff>96709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3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113236</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314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120469</xdr:rowOff>
    </xdr:from>
    <xdr:to>
      <xdr:col>76</xdr:col>
      <xdr:colOff>165100</xdr:colOff>
      <xdr:row>79</xdr:row>
      <xdr:rowOff>50619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9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67146</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57428" y="1326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120185</xdr:rowOff>
    </xdr:from>
    <xdr:to>
      <xdr:col>72</xdr:col>
      <xdr:colOff>38100</xdr:colOff>
      <xdr:row>79</xdr:row>
      <xdr:rowOff>50335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9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66862</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68428" y="1326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165796</xdr:rowOff>
    </xdr:from>
    <xdr:to>
      <xdr:col>67</xdr:col>
      <xdr:colOff>101600</xdr:colOff>
      <xdr:row>79</xdr:row>
      <xdr:rowOff>95946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3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112473</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31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130480</xdr:rowOff>
    </xdr:from>
    <xdr:to>
      <xdr:col>85</xdr:col>
      <xdr:colOff>127000</xdr:colOff>
      <xdr:row>96</xdr:row>
      <xdr:rowOff>152882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589680"/>
          <a:ext cx="8382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130480</xdr:rowOff>
    </xdr:from>
    <xdr:to>
      <xdr:col>81</xdr:col>
      <xdr:colOff>50800</xdr:colOff>
      <xdr:row>96</xdr:row>
      <xdr:rowOff>134710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58968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134710</xdr:rowOff>
    </xdr:from>
    <xdr:to>
      <xdr:col>76</xdr:col>
      <xdr:colOff>114300</xdr:colOff>
      <xdr:row>96</xdr:row>
      <xdr:rowOff>152312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593910"/>
          <a:ext cx="8890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130073</xdr:rowOff>
    </xdr:from>
    <xdr:to>
      <xdr:col>71</xdr:col>
      <xdr:colOff>177800</xdr:colOff>
      <xdr:row>96</xdr:row>
      <xdr:rowOff>152312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589273"/>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102082</xdr:rowOff>
    </xdr:from>
    <xdr:to>
      <xdr:col>85</xdr:col>
      <xdr:colOff>177800</xdr:colOff>
      <xdr:row>97</xdr:row>
      <xdr:rowOff>32232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56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80509</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53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79680</xdr:rowOff>
    </xdr:from>
    <xdr:to>
      <xdr:col>81</xdr:col>
      <xdr:colOff>101600</xdr:colOff>
      <xdr:row>97</xdr:row>
      <xdr:rowOff>9830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53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957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63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83910</xdr:rowOff>
    </xdr:from>
    <xdr:to>
      <xdr:col>76</xdr:col>
      <xdr:colOff>165100</xdr:colOff>
      <xdr:row>97</xdr:row>
      <xdr:rowOff>14060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54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5187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63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101512</xdr:rowOff>
    </xdr:from>
    <xdr:to>
      <xdr:col>72</xdr:col>
      <xdr:colOff>38100</xdr:colOff>
      <xdr:row>97</xdr:row>
      <xdr:rowOff>31662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56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22789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65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79273</xdr:rowOff>
    </xdr:from>
    <xdr:to>
      <xdr:col>67</xdr:col>
      <xdr:colOff>101600</xdr:colOff>
      <xdr:row>97</xdr:row>
      <xdr:rowOff>9423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53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550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63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49586</xdr:rowOff>
    </xdr:from>
    <xdr:to>
      <xdr:col>116</xdr:col>
      <xdr:colOff>63500</xdr:colOff>
      <xdr:row>38</xdr:row>
      <xdr:rowOff>57541</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1323300" y="6564686"/>
          <a:ext cx="838200" cy="7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54251</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69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53929</xdr:rowOff>
    </xdr:from>
    <xdr:to>
      <xdr:col>111</xdr:col>
      <xdr:colOff>177800</xdr:colOff>
      <xdr:row>38</xdr:row>
      <xdr:rowOff>57541</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569029"/>
          <a:ext cx="8890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7297</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693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53929</xdr:rowOff>
    </xdr:from>
    <xdr:to>
      <xdr:col>107</xdr:col>
      <xdr:colOff>50800</xdr:colOff>
      <xdr:row>38</xdr:row>
      <xdr:rowOff>70800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19545300" y="6569029"/>
          <a:ext cx="889000" cy="1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8394</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77333" y="66949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54249</xdr:rowOff>
    </xdr:from>
    <xdr:to>
      <xdr:col>102</xdr:col>
      <xdr:colOff>114300</xdr:colOff>
      <xdr:row>38</xdr:row>
      <xdr:rowOff>70800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569349"/>
          <a:ext cx="889000" cy="1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2496</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6890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4691</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691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170236</xdr:rowOff>
    </xdr:from>
    <xdr:to>
      <xdr:col>116</xdr:col>
      <xdr:colOff>114300</xdr:colOff>
      <xdr:row>38</xdr:row>
      <xdr:rowOff>100386</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51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129613</xdr:rowOff>
    </xdr:from>
    <xdr:ext cx="469744"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30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6741</xdr:rowOff>
    </xdr:from>
    <xdr:to>
      <xdr:col>112</xdr:col>
      <xdr:colOff>38100</xdr:colOff>
      <xdr:row>38</xdr:row>
      <xdr:rowOff>108341</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521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124868</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088428" y="6297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3129</xdr:rowOff>
    </xdr:from>
    <xdr:to>
      <xdr:col>107</xdr:col>
      <xdr:colOff>101600</xdr:colOff>
      <xdr:row>38</xdr:row>
      <xdr:rowOff>104729</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51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121256</xdr:rowOff>
    </xdr:from>
    <xdr:ext cx="469744"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199428" y="629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20000</xdr:rowOff>
    </xdr:from>
    <xdr:to>
      <xdr:col>102</xdr:col>
      <xdr:colOff>165100</xdr:colOff>
      <xdr:row>38</xdr:row>
      <xdr:rowOff>121600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5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138127</xdr:rowOff>
    </xdr:from>
    <xdr:ext cx="469744"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10428" y="63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3449</xdr:rowOff>
    </xdr:from>
    <xdr:to>
      <xdr:col>98</xdr:col>
      <xdr:colOff>38100</xdr:colOff>
      <xdr:row>38</xdr:row>
      <xdr:rowOff>105049</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518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121576</xdr:rowOff>
    </xdr:from>
    <xdr:ext cx="469744"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21428" y="6293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総務費では、</a:t>
          </a:r>
          <a:r>
            <a:rPr kumimoji="1" lang="ja-JP" altLang="en-US" sz="1100">
              <a:solidFill>
                <a:schemeClr val="tx1"/>
              </a:solidFill>
              <a:effectLst/>
              <a:latin typeface="+mn-lt"/>
              <a:ea typeface="+mn-ea"/>
              <a:cs typeface="+mn-cs"/>
            </a:rPr>
            <a:t>ふるさと納税増収に伴う収納業務委託等が</a:t>
          </a:r>
          <a:r>
            <a:rPr kumimoji="1" lang="en-US" altLang="ja-JP" sz="1100">
              <a:solidFill>
                <a:schemeClr val="tx1"/>
              </a:solidFill>
              <a:effectLst/>
              <a:latin typeface="+mn-lt"/>
              <a:ea typeface="+mn-ea"/>
              <a:cs typeface="+mn-cs"/>
            </a:rPr>
            <a:t>303,180</a:t>
          </a:r>
          <a:r>
            <a:rPr kumimoji="1" lang="ja-JP" altLang="en-US" sz="1100">
              <a:solidFill>
                <a:schemeClr val="tx1"/>
              </a:solidFill>
              <a:effectLst/>
              <a:latin typeface="+mn-lt"/>
              <a:ea typeface="+mn-ea"/>
              <a:cs typeface="+mn-cs"/>
            </a:rPr>
            <a:t>千円の増、人勧の影響による人件費の増等が主な増要因である。</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　民生費では、</a:t>
          </a:r>
          <a:r>
            <a:rPr kumimoji="1" lang="ja-JP" altLang="en-US" sz="1100">
              <a:solidFill>
                <a:schemeClr val="tx1"/>
              </a:solidFill>
              <a:effectLst/>
              <a:latin typeface="+mn-lt"/>
              <a:ea typeface="+mn-ea"/>
              <a:cs typeface="+mn-cs"/>
            </a:rPr>
            <a:t>エネルギー・食料品価格等の物価高騰に伴う低所得世帯支援事業が減等になった一方で、低所得者支援及び定額減税を補足する給付事業（調整給付等）増、施設型給付費等支給事業増や、児童手当費の増等により、結果増となった。</a:t>
          </a:r>
          <a:endParaRPr lang="ja-JP" altLang="ja-JP" sz="1400">
            <a:solidFill>
              <a:schemeClr val="tx1"/>
            </a:solidFill>
            <a:effectLst/>
          </a:endParaRPr>
        </a:p>
        <a:p>
          <a:r>
            <a:rPr kumimoji="1" lang="ja-JP" altLang="ja-JP" sz="1100">
              <a:solidFill>
                <a:schemeClr val="tx1"/>
              </a:solidFill>
              <a:effectLst/>
              <a:latin typeface="+mn-lt"/>
              <a:ea typeface="+mn-ea"/>
              <a:cs typeface="+mn-cs"/>
            </a:rPr>
            <a:t>　農林水産業費では、特定漁港漁場整備事業や水産物供給基盤機能保全事業の</a:t>
          </a:r>
          <a:r>
            <a:rPr kumimoji="1" lang="ja-JP" altLang="en-US" sz="1100">
              <a:solidFill>
                <a:schemeClr val="tx1"/>
              </a:solidFill>
              <a:effectLst/>
              <a:latin typeface="+mn-lt"/>
              <a:ea typeface="+mn-ea"/>
              <a:cs typeface="+mn-cs"/>
            </a:rPr>
            <a:t>減</a:t>
          </a:r>
          <a:r>
            <a:rPr kumimoji="1" lang="ja-JP" altLang="ja-JP" sz="1100">
              <a:solidFill>
                <a:schemeClr val="tx1"/>
              </a:solidFill>
              <a:effectLst/>
              <a:latin typeface="+mn-lt"/>
              <a:ea typeface="+mn-ea"/>
              <a:cs typeface="+mn-cs"/>
            </a:rPr>
            <a:t>が主な要因である。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　商工費では、</a:t>
          </a:r>
          <a:r>
            <a:rPr kumimoji="1" lang="ja-JP" altLang="en-US" sz="1100">
              <a:solidFill>
                <a:schemeClr val="tx1"/>
              </a:solidFill>
              <a:effectLst/>
              <a:latin typeface="+mn-lt"/>
              <a:ea typeface="+mn-ea"/>
              <a:cs typeface="+mn-cs"/>
            </a:rPr>
            <a:t>高圧電力契約者事業継続支援金の減が主な要因である。</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　土木費では、</a:t>
          </a:r>
          <a:r>
            <a:rPr kumimoji="1" lang="ja-JP" altLang="en-US" sz="1100">
              <a:solidFill>
                <a:schemeClr val="tx1"/>
              </a:solidFill>
              <a:effectLst/>
              <a:latin typeface="+mn-lt"/>
              <a:ea typeface="+mn-ea"/>
              <a:cs typeface="+mn-cs"/>
            </a:rPr>
            <a:t>橋りょう整備事業（道路メンテナンス事業）の増及び水路維持管理費の増等が主な要因である。</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　今後は、最少の経費で最大の効果をあげるという原則を損なうことなく、効果的な事業への移行、限りある財源の重点配分の徹底に努めていく。</a:t>
          </a:r>
          <a:endParaRPr lang="ja-JP" altLang="ja-JP" sz="1400">
            <a:solidFill>
              <a:schemeClr val="tx1"/>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tx1"/>
              </a:solidFill>
              <a:effectLst/>
              <a:latin typeface="+mn-lt"/>
              <a:ea typeface="+mn-ea"/>
              <a:cs typeface="+mn-cs"/>
            </a:rPr>
            <a:t>　実質収支額の標準財政規模比は、東日本大震災以降、震災復興特別交付税など翌年度精算が必要な財源が黒字額として生じていることなどにより増加していたが、平成</a:t>
          </a:r>
          <a:r>
            <a:rPr kumimoji="1" lang="en-US" altLang="ja-JP" sz="900">
              <a:solidFill>
                <a:schemeClr val="tx1"/>
              </a:solidFill>
              <a:effectLst/>
              <a:latin typeface="+mn-lt"/>
              <a:ea typeface="+mn-ea"/>
              <a:cs typeface="+mn-cs"/>
            </a:rPr>
            <a:t>28</a:t>
          </a:r>
          <a:r>
            <a:rPr kumimoji="1" lang="ja-JP" altLang="ja-JP" sz="900">
              <a:solidFill>
                <a:schemeClr val="tx1"/>
              </a:solidFill>
              <a:effectLst/>
              <a:latin typeface="+mn-lt"/>
              <a:ea typeface="+mn-ea"/>
              <a:cs typeface="+mn-cs"/>
            </a:rPr>
            <a:t>年度から令和元年度までは、復旧・復興事業の進捗に伴い、翌年度精算が必要な黒字額が減少したことなどにより、減少傾向となっている。令和</a:t>
          </a:r>
          <a:r>
            <a:rPr kumimoji="1" lang="en-US" altLang="ja-JP" sz="900">
              <a:solidFill>
                <a:schemeClr val="tx1"/>
              </a:solidFill>
              <a:effectLst/>
              <a:latin typeface="+mn-lt"/>
              <a:ea typeface="+mn-ea"/>
              <a:cs typeface="+mn-cs"/>
            </a:rPr>
            <a:t>2</a:t>
          </a:r>
          <a:r>
            <a:rPr kumimoji="1" lang="ja-JP" altLang="ja-JP" sz="900">
              <a:solidFill>
                <a:schemeClr val="tx1"/>
              </a:solidFill>
              <a:effectLst/>
              <a:latin typeface="+mn-lt"/>
              <a:ea typeface="+mn-ea"/>
              <a:cs typeface="+mn-cs"/>
            </a:rPr>
            <a:t>年度以降は翌年度に繰越すべき財源が減少しているため増加傾向に転じていたが、令和</a:t>
          </a:r>
          <a:r>
            <a:rPr kumimoji="1" lang="en-US" altLang="ja-JP" sz="900">
              <a:solidFill>
                <a:schemeClr val="tx1"/>
              </a:solidFill>
              <a:effectLst/>
              <a:latin typeface="+mn-lt"/>
              <a:ea typeface="+mn-ea"/>
              <a:cs typeface="+mn-cs"/>
            </a:rPr>
            <a:t>6</a:t>
          </a:r>
          <a:r>
            <a:rPr kumimoji="1" lang="ja-JP" altLang="ja-JP" sz="900">
              <a:solidFill>
                <a:schemeClr val="tx1"/>
              </a:solidFill>
              <a:effectLst/>
              <a:latin typeface="+mn-lt"/>
              <a:ea typeface="+mn-ea"/>
              <a:cs typeface="+mn-cs"/>
            </a:rPr>
            <a:t>年度については、形式収支</a:t>
          </a:r>
          <a:r>
            <a:rPr kumimoji="1" lang="ja-JP" altLang="en-US" sz="900">
              <a:solidFill>
                <a:schemeClr val="tx1"/>
              </a:solidFill>
              <a:effectLst/>
              <a:latin typeface="+mn-lt"/>
              <a:ea typeface="+mn-ea"/>
              <a:cs typeface="+mn-cs"/>
            </a:rPr>
            <a:t>が</a:t>
          </a:r>
          <a:r>
            <a:rPr kumimoji="1" lang="ja-JP" altLang="ja-JP" sz="900">
              <a:solidFill>
                <a:schemeClr val="tx1"/>
              </a:solidFill>
              <a:effectLst/>
              <a:latin typeface="+mn-lt"/>
              <a:ea typeface="+mn-ea"/>
              <a:cs typeface="+mn-cs"/>
            </a:rPr>
            <a:t>減少</a:t>
          </a:r>
          <a:r>
            <a:rPr kumimoji="1" lang="ja-JP" altLang="en-US" sz="900">
              <a:solidFill>
                <a:schemeClr val="tx1"/>
              </a:solidFill>
              <a:effectLst/>
              <a:latin typeface="+mn-lt"/>
              <a:ea typeface="+mn-ea"/>
              <a:cs typeface="+mn-cs"/>
            </a:rPr>
            <a:t>したものの、</a:t>
          </a:r>
          <a:r>
            <a:rPr kumimoji="1" lang="ja-JP" altLang="ja-JP" sz="900">
              <a:solidFill>
                <a:schemeClr val="tx1"/>
              </a:solidFill>
              <a:effectLst/>
              <a:latin typeface="+mn-lt"/>
              <a:ea typeface="+mn-ea"/>
              <a:cs typeface="+mn-cs"/>
            </a:rPr>
            <a:t>翌年度に繰り越すべき財源の</a:t>
          </a:r>
          <a:r>
            <a:rPr kumimoji="1" lang="ja-JP" altLang="en-US" sz="900">
              <a:solidFill>
                <a:schemeClr val="tx1"/>
              </a:solidFill>
              <a:effectLst/>
              <a:latin typeface="+mn-lt"/>
              <a:ea typeface="+mn-ea"/>
              <a:cs typeface="+mn-cs"/>
            </a:rPr>
            <a:t>減少</a:t>
          </a:r>
          <a:r>
            <a:rPr kumimoji="1" lang="ja-JP" altLang="ja-JP" sz="900">
              <a:solidFill>
                <a:schemeClr val="tx1"/>
              </a:solidFill>
              <a:effectLst/>
              <a:latin typeface="+mn-lt"/>
              <a:ea typeface="+mn-ea"/>
              <a:cs typeface="+mn-cs"/>
            </a:rPr>
            <a:t>等の要因により、実質単年度収支が</a:t>
          </a:r>
          <a:r>
            <a:rPr kumimoji="1" lang="ja-JP" altLang="en-US" sz="900">
              <a:solidFill>
                <a:schemeClr val="tx1"/>
              </a:solidFill>
              <a:effectLst/>
              <a:latin typeface="+mn-lt"/>
              <a:ea typeface="+mn-ea"/>
              <a:cs typeface="+mn-cs"/>
            </a:rPr>
            <a:t>増加</a:t>
          </a:r>
          <a:r>
            <a:rPr kumimoji="1" lang="ja-JP" altLang="ja-JP" sz="900">
              <a:solidFill>
                <a:schemeClr val="tx1"/>
              </a:solidFill>
              <a:effectLst/>
              <a:latin typeface="+mn-lt"/>
              <a:ea typeface="+mn-ea"/>
              <a:cs typeface="+mn-cs"/>
            </a:rPr>
            <a:t>した。また、財政調整基金については、扶助費の増や人勧の影響による人件費の増への対応として取崩しを行った</a:t>
          </a:r>
          <a:r>
            <a:rPr kumimoji="1" lang="ja-JP" altLang="en-US" sz="900">
              <a:solidFill>
                <a:schemeClr val="tx1"/>
              </a:solidFill>
              <a:effectLst/>
              <a:latin typeface="+mn-lt"/>
              <a:ea typeface="+mn-ea"/>
              <a:cs typeface="+mn-cs"/>
            </a:rPr>
            <a:t>ため</a:t>
          </a:r>
          <a:r>
            <a:rPr kumimoji="1" lang="ja-JP" altLang="ja-JP" sz="900">
              <a:solidFill>
                <a:schemeClr val="tx1"/>
              </a:solidFill>
              <a:effectLst/>
              <a:latin typeface="+mn-lt"/>
              <a:ea typeface="+mn-ea"/>
              <a:cs typeface="+mn-cs"/>
            </a:rPr>
            <a:t>残高が</a:t>
          </a:r>
          <a:r>
            <a:rPr kumimoji="1" lang="ja-JP" altLang="en-US" sz="900">
              <a:solidFill>
                <a:schemeClr val="tx1"/>
              </a:solidFill>
              <a:effectLst/>
              <a:latin typeface="+mn-lt"/>
              <a:ea typeface="+mn-ea"/>
              <a:cs typeface="+mn-cs"/>
            </a:rPr>
            <a:t>減</a:t>
          </a:r>
          <a:r>
            <a:rPr kumimoji="1" lang="ja-JP" altLang="ja-JP" sz="900">
              <a:solidFill>
                <a:schemeClr val="tx1"/>
              </a:solidFill>
              <a:effectLst/>
              <a:latin typeface="+mn-lt"/>
              <a:ea typeface="+mn-ea"/>
              <a:cs typeface="+mn-cs"/>
            </a:rPr>
            <a:t>となったことから、当該標準財政規模比が</a:t>
          </a:r>
          <a:r>
            <a:rPr kumimoji="1" lang="ja-JP" altLang="en-US" sz="900">
              <a:solidFill>
                <a:schemeClr val="tx1"/>
              </a:solidFill>
              <a:effectLst/>
              <a:latin typeface="+mn-lt"/>
              <a:ea typeface="+mn-ea"/>
              <a:cs typeface="+mn-cs"/>
            </a:rPr>
            <a:t>減少</a:t>
          </a:r>
          <a:r>
            <a:rPr kumimoji="1" lang="ja-JP" altLang="ja-JP" sz="900">
              <a:solidFill>
                <a:schemeClr val="tx1"/>
              </a:solidFill>
              <a:effectLst/>
              <a:latin typeface="+mn-lt"/>
              <a:ea typeface="+mn-ea"/>
              <a:cs typeface="+mn-cs"/>
            </a:rPr>
            <a:t>している。</a:t>
          </a:r>
          <a:endParaRPr lang="ja-JP" altLang="ja-JP" sz="900">
            <a:solidFill>
              <a:schemeClr val="tx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平成</a:t>
          </a:r>
          <a:r>
            <a:rPr kumimoji="1" lang="en-US" altLang="ja-JP" sz="1100">
              <a:solidFill>
                <a:schemeClr val="tx1"/>
              </a:solidFill>
              <a:effectLst/>
              <a:latin typeface="+mn-lt"/>
              <a:ea typeface="+mn-ea"/>
              <a:cs typeface="+mn-cs"/>
            </a:rPr>
            <a:t>25</a:t>
          </a:r>
          <a:r>
            <a:rPr kumimoji="1" lang="ja-JP" altLang="ja-JP" sz="1100">
              <a:solidFill>
                <a:schemeClr val="tx1"/>
              </a:solidFill>
              <a:effectLst/>
              <a:latin typeface="+mn-lt"/>
              <a:ea typeface="+mn-ea"/>
              <a:cs typeface="+mn-cs"/>
            </a:rPr>
            <a:t>年度で、長年にわたり抱えてきた不良債務が解消され、塩竈市立病院事業会計も黒字となり、令和</a:t>
          </a:r>
          <a:r>
            <a:rPr kumimoji="1" lang="en-US" altLang="ja-JP" sz="1100">
              <a:solidFill>
                <a:schemeClr val="tx1"/>
              </a:solidFill>
              <a:effectLst/>
              <a:latin typeface="+mn-lt"/>
              <a:ea typeface="+mn-ea"/>
              <a:cs typeface="+mn-cs"/>
            </a:rPr>
            <a:t>6</a:t>
          </a:r>
          <a:r>
            <a:rPr kumimoji="1" lang="ja-JP" altLang="ja-JP" sz="1100">
              <a:solidFill>
                <a:schemeClr val="tx1"/>
              </a:solidFill>
              <a:effectLst/>
              <a:latin typeface="+mn-lt"/>
              <a:ea typeface="+mn-ea"/>
              <a:cs typeface="+mn-cs"/>
            </a:rPr>
            <a:t>年度も引き続き全会計で黒字となっている。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しかし、全体的に既存施設の老朽化が進んでおり、今後は更新に関する費用の増加が見込まれる。人口減少が進む中で、使用料収入等の収益の落ち込みが見込まれており、今後は安定した経営のため、特に下水道事業においてはストックマネジメント計画等に基づく効率的な改修・更新やダウンサイジング、維持管理費用の節減、使用料収入等の確保等に取り組む必要がある。</a:t>
          </a:r>
          <a:endParaRPr lang="ja-JP" altLang="ja-JP" sz="1400">
            <a:solidFill>
              <a:schemeClr val="tx1"/>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30886595</v>
      </c>
      <c r="BO4" s="449"/>
      <c r="BP4" s="449"/>
      <c r="BQ4" s="449"/>
      <c r="BR4" s="449"/>
      <c r="BS4" s="449"/>
      <c r="BT4" s="449"/>
      <c r="BU4" s="450"/>
      <c r="BV4" s="448">
        <v>26390813</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7.2</v>
      </c>
      <c r="CU4" s="589"/>
      <c r="CV4" s="589"/>
      <c r="CW4" s="589"/>
      <c r="CX4" s="589"/>
      <c r="CY4" s="589"/>
      <c r="CZ4" s="589"/>
      <c r="DA4" s="590"/>
      <c r="DB4" s="588">
        <v>7.7</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29665963</v>
      </c>
      <c r="BO5" s="420"/>
      <c r="BP5" s="420"/>
      <c r="BQ5" s="420"/>
      <c r="BR5" s="420"/>
      <c r="BS5" s="420"/>
      <c r="BT5" s="420"/>
      <c r="BU5" s="421"/>
      <c r="BV5" s="419">
        <v>24933539</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98.5</v>
      </c>
      <c r="CU5" s="417"/>
      <c r="CV5" s="417"/>
      <c r="CW5" s="417"/>
      <c r="CX5" s="417"/>
      <c r="CY5" s="417"/>
      <c r="CZ5" s="417"/>
      <c r="DA5" s="418"/>
      <c r="DB5" s="416">
        <v>98.3</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1220632</v>
      </c>
      <c r="BO6" s="420"/>
      <c r="BP6" s="420"/>
      <c r="BQ6" s="420"/>
      <c r="BR6" s="420"/>
      <c r="BS6" s="420"/>
      <c r="BT6" s="420"/>
      <c r="BU6" s="421"/>
      <c r="BV6" s="419">
        <v>1457274</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98.8</v>
      </c>
      <c r="CU6" s="563"/>
      <c r="CV6" s="563"/>
      <c r="CW6" s="563"/>
      <c r="CX6" s="563"/>
      <c r="CY6" s="563"/>
      <c r="CZ6" s="563"/>
      <c r="DA6" s="564"/>
      <c r="DB6" s="562">
        <v>98.9</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293002</v>
      </c>
      <c r="BO7" s="420"/>
      <c r="BP7" s="420"/>
      <c r="BQ7" s="420"/>
      <c r="BR7" s="420"/>
      <c r="BS7" s="420"/>
      <c r="BT7" s="420"/>
      <c r="BU7" s="421"/>
      <c r="BV7" s="419">
        <v>483026</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12827612</v>
      </c>
      <c r="CU7" s="420"/>
      <c r="CV7" s="420"/>
      <c r="CW7" s="420"/>
      <c r="CX7" s="420"/>
      <c r="CY7" s="420"/>
      <c r="CZ7" s="420"/>
      <c r="DA7" s="421"/>
      <c r="DB7" s="419">
        <v>12655908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927630</v>
      </c>
      <c r="BO8" s="420"/>
      <c r="BP8" s="420"/>
      <c r="BQ8" s="420"/>
      <c r="BR8" s="420"/>
      <c r="BS8" s="420"/>
      <c r="BT8" s="420"/>
      <c r="BU8" s="421"/>
      <c r="BV8" s="419">
        <v>974248</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0.52</v>
      </c>
      <c r="CU8" s="523"/>
      <c r="CV8" s="523"/>
      <c r="CW8" s="523"/>
      <c r="CX8" s="523"/>
      <c r="CY8" s="523"/>
      <c r="CZ8" s="523"/>
      <c r="DA8" s="524"/>
      <c r="DB8" s="522">
        <v>0.51</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52203</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-46618</v>
      </c>
      <c r="BO9" s="420"/>
      <c r="BP9" s="420"/>
      <c r="BQ9" s="420"/>
      <c r="BR9" s="420"/>
      <c r="BS9" s="420"/>
      <c r="BT9" s="420"/>
      <c r="BU9" s="421"/>
      <c r="BV9" s="419">
        <v>-459255</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8.6999999999999993</v>
      </c>
      <c r="CU9" s="417"/>
      <c r="CV9" s="417"/>
      <c r="CW9" s="417"/>
      <c r="CX9" s="417"/>
      <c r="CY9" s="417"/>
      <c r="CZ9" s="417"/>
      <c r="DA9" s="418"/>
      <c r="DB9" s="416">
        <v>8.9</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54187</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90</v>
      </c>
      <c r="AV10" s="478"/>
      <c r="AW10" s="478"/>
      <c r="AX10" s="478"/>
      <c r="AY10" s="433" t="s">
        <v>114</v>
      </c>
      <c r="AZ10" s="434"/>
      <c r="BA10" s="434"/>
      <c r="BB10" s="434"/>
      <c r="BC10" s="434"/>
      <c r="BD10" s="434"/>
      <c r="BE10" s="434"/>
      <c r="BF10" s="434"/>
      <c r="BG10" s="434"/>
      <c r="BH10" s="434"/>
      <c r="BI10" s="434"/>
      <c r="BJ10" s="434"/>
      <c r="BK10" s="434"/>
      <c r="BL10" s="434"/>
      <c r="BM10" s="435"/>
      <c r="BN10" s="419">
        <v>113</v>
      </c>
      <c r="BO10" s="420"/>
      <c r="BP10" s="420"/>
      <c r="BQ10" s="420"/>
      <c r="BR10" s="420"/>
      <c r="BS10" s="420"/>
      <c r="BT10" s="420"/>
      <c r="BU10" s="421"/>
      <c r="BV10" s="419">
        <v>549</v>
      </c>
      <c r="BW10" s="420"/>
      <c r="BX10" s="420"/>
      <c r="BY10" s="420"/>
      <c r="BZ10" s="420"/>
      <c r="CA10" s="420"/>
      <c r="CB10" s="420"/>
      <c r="CC10" s="421"/>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116</v>
      </c>
      <c r="M11" s="381"/>
      <c r="N11" s="381"/>
      <c r="O11" s="381"/>
      <c r="P11" s="381"/>
      <c r="Q11" s="382"/>
      <c r="R11" s="548" t="s">
        <v>117</v>
      </c>
      <c r="S11" s="549"/>
      <c r="T11" s="549"/>
      <c r="U11" s="549"/>
      <c r="V11" s="550"/>
      <c r="W11" s="560"/>
      <c r="X11" s="370"/>
      <c r="Y11" s="370"/>
      <c r="Z11" s="370"/>
      <c r="AA11" s="370"/>
      <c r="AB11" s="370"/>
      <c r="AC11" s="370"/>
      <c r="AD11" s="370"/>
      <c r="AE11" s="370"/>
      <c r="AF11" s="370"/>
      <c r="AG11" s="370"/>
      <c r="AH11" s="370"/>
      <c r="AI11" s="370"/>
      <c r="AJ11" s="370"/>
      <c r="AK11" s="370"/>
      <c r="AL11" s="561"/>
      <c r="AM11" s="476" t="s">
        <v>118</v>
      </c>
      <c r="AN11" s="376"/>
      <c r="AO11" s="376"/>
      <c r="AP11" s="376"/>
      <c r="AQ11" s="376"/>
      <c r="AR11" s="376"/>
      <c r="AS11" s="376"/>
      <c r="AT11" s="377"/>
      <c r="AU11" s="477" t="s">
        <v>90</v>
      </c>
      <c r="AV11" s="478"/>
      <c r="AW11" s="478"/>
      <c r="AX11" s="478"/>
      <c r="AY11" s="433" t="s">
        <v>119</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120</v>
      </c>
      <c r="CE11" s="379"/>
      <c r="CF11" s="379"/>
      <c r="CG11" s="379"/>
      <c r="CH11" s="379"/>
      <c r="CI11" s="379"/>
      <c r="CJ11" s="379"/>
      <c r="CK11" s="379"/>
      <c r="CL11" s="379"/>
      <c r="CM11" s="379"/>
      <c r="CN11" s="379"/>
      <c r="CO11" s="379"/>
      <c r="CP11" s="379"/>
      <c r="CQ11" s="379"/>
      <c r="CR11" s="379"/>
      <c r="CS11" s="460"/>
      <c r="CT11" s="522" t="s">
        <v>121</v>
      </c>
      <c r="CU11" s="523"/>
      <c r="CV11" s="523"/>
      <c r="CW11" s="523"/>
      <c r="CX11" s="523"/>
      <c r="CY11" s="523"/>
      <c r="CZ11" s="523"/>
      <c r="DA11" s="524"/>
      <c r="DB11" s="522" t="s">
        <v>121</v>
      </c>
      <c r="DC11" s="523"/>
      <c r="DD11" s="523"/>
      <c r="DE11" s="523"/>
      <c r="DF11" s="523"/>
      <c r="DG11" s="523"/>
      <c r="DH11" s="523"/>
      <c r="DI11" s="524"/>
    </row>
    <row r="12" spans="1:119" ht="18.75" customHeight="1" x14ac:dyDescent="0.15">
      <c r="A12" s="169"/>
      <c r="B12" s="525" t="s">
        <v>122</v>
      </c>
      <c r="C12" s="526"/>
      <c r="D12" s="526"/>
      <c r="E12" s="526"/>
      <c r="F12" s="526"/>
      <c r="G12" s="526"/>
      <c r="H12" s="526"/>
      <c r="I12" s="526"/>
      <c r="J12" s="526"/>
      <c r="K12" s="527"/>
      <c r="L12" s="534" t="s">
        <v>123</v>
      </c>
      <c r="M12" s="535"/>
      <c r="N12" s="535"/>
      <c r="O12" s="535"/>
      <c r="P12" s="535"/>
      <c r="Q12" s="536"/>
      <c r="R12" s="537">
        <v>51726</v>
      </c>
      <c r="S12" s="538"/>
      <c r="T12" s="538"/>
      <c r="U12" s="538"/>
      <c r="V12" s="539"/>
      <c r="W12" s="540" t="s">
        <v>1</v>
      </c>
      <c r="X12" s="478"/>
      <c r="Y12" s="478"/>
      <c r="Z12" s="478"/>
      <c r="AA12" s="478"/>
      <c r="AB12" s="541"/>
      <c r="AC12" s="542" t="s">
        <v>124</v>
      </c>
      <c r="AD12" s="543"/>
      <c r="AE12" s="543"/>
      <c r="AF12" s="543"/>
      <c r="AG12" s="544"/>
      <c r="AH12" s="542" t="s">
        <v>125</v>
      </c>
      <c r="AI12" s="543"/>
      <c r="AJ12" s="543"/>
      <c r="AK12" s="543"/>
      <c r="AL12" s="545"/>
      <c r="AM12" s="476" t="s">
        <v>126</v>
      </c>
      <c r="AN12" s="376"/>
      <c r="AO12" s="376"/>
      <c r="AP12" s="376"/>
      <c r="AQ12" s="376"/>
      <c r="AR12" s="376"/>
      <c r="AS12" s="376"/>
      <c r="AT12" s="377"/>
      <c r="AU12" s="477" t="s">
        <v>90</v>
      </c>
      <c r="AV12" s="478"/>
      <c r="AW12" s="478"/>
      <c r="AX12" s="478"/>
      <c r="AY12" s="433" t="s">
        <v>127</v>
      </c>
      <c r="AZ12" s="434"/>
      <c r="BA12" s="434"/>
      <c r="BB12" s="434"/>
      <c r="BC12" s="434"/>
      <c r="BD12" s="434"/>
      <c r="BE12" s="434"/>
      <c r="BF12" s="434"/>
      <c r="BG12" s="434"/>
      <c r="BH12" s="434"/>
      <c r="BI12" s="434"/>
      <c r="BJ12" s="434"/>
      <c r="BK12" s="434"/>
      <c r="BL12" s="434"/>
      <c r="BM12" s="435"/>
      <c r="BN12" s="419">
        <v>664625</v>
      </c>
      <c r="BO12" s="420"/>
      <c r="BP12" s="420"/>
      <c r="BQ12" s="420"/>
      <c r="BR12" s="420"/>
      <c r="BS12" s="420"/>
      <c r="BT12" s="420"/>
      <c r="BU12" s="421"/>
      <c r="BV12" s="419">
        <v>658861</v>
      </c>
      <c r="BW12" s="420"/>
      <c r="BX12" s="420"/>
      <c r="BY12" s="420"/>
      <c r="BZ12" s="420"/>
      <c r="CA12" s="420"/>
      <c r="CB12" s="420"/>
      <c r="CC12" s="421"/>
      <c r="CD12" s="459" t="s">
        <v>128</v>
      </c>
      <c r="CE12" s="379"/>
      <c r="CF12" s="379"/>
      <c r="CG12" s="379"/>
      <c r="CH12" s="379"/>
      <c r="CI12" s="379"/>
      <c r="CJ12" s="379"/>
      <c r="CK12" s="379"/>
      <c r="CL12" s="379"/>
      <c r="CM12" s="379"/>
      <c r="CN12" s="379"/>
      <c r="CO12" s="379"/>
      <c r="CP12" s="379"/>
      <c r="CQ12" s="379"/>
      <c r="CR12" s="379"/>
      <c r="CS12" s="460"/>
      <c r="CT12" s="522" t="s">
        <v>121</v>
      </c>
      <c r="CU12" s="523"/>
      <c r="CV12" s="523"/>
      <c r="CW12" s="523"/>
      <c r="CX12" s="523"/>
      <c r="CY12" s="523"/>
      <c r="CZ12" s="523"/>
      <c r="DA12" s="524"/>
      <c r="DB12" s="522" t="s">
        <v>121</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129</v>
      </c>
      <c r="N13" s="504"/>
      <c r="O13" s="504"/>
      <c r="P13" s="504"/>
      <c r="Q13" s="505"/>
      <c r="R13" s="506">
        <v>50889</v>
      </c>
      <c r="S13" s="507"/>
      <c r="T13" s="507"/>
      <c r="U13" s="507"/>
      <c r="V13" s="508"/>
      <c r="W13" s="509" t="s">
        <v>130</v>
      </c>
      <c r="X13" s="405"/>
      <c r="Y13" s="405"/>
      <c r="Z13" s="405"/>
      <c r="AA13" s="405"/>
      <c r="AB13" s="406"/>
      <c r="AC13" s="372">
        <v>243</v>
      </c>
      <c r="AD13" s="373"/>
      <c r="AE13" s="373"/>
      <c r="AF13" s="373"/>
      <c r="AG13" s="374"/>
      <c r="AH13" s="372">
        <v>250</v>
      </c>
      <c r="AI13" s="373"/>
      <c r="AJ13" s="373"/>
      <c r="AK13" s="373"/>
      <c r="AL13" s="432"/>
      <c r="AM13" s="476" t="s">
        <v>131</v>
      </c>
      <c r="AN13" s="376"/>
      <c r="AO13" s="376"/>
      <c r="AP13" s="376"/>
      <c r="AQ13" s="376"/>
      <c r="AR13" s="376"/>
      <c r="AS13" s="376"/>
      <c r="AT13" s="377"/>
      <c r="AU13" s="477" t="s">
        <v>132</v>
      </c>
      <c r="AV13" s="478"/>
      <c r="AW13" s="478"/>
      <c r="AX13" s="478"/>
      <c r="AY13" s="433" t="s">
        <v>133</v>
      </c>
      <c r="AZ13" s="434"/>
      <c r="BA13" s="434"/>
      <c r="BB13" s="434"/>
      <c r="BC13" s="434"/>
      <c r="BD13" s="434"/>
      <c r="BE13" s="434"/>
      <c r="BF13" s="434"/>
      <c r="BG13" s="434"/>
      <c r="BH13" s="434"/>
      <c r="BI13" s="434"/>
      <c r="BJ13" s="434"/>
      <c r="BK13" s="434"/>
      <c r="BL13" s="434"/>
      <c r="BM13" s="435"/>
      <c r="BN13" s="419">
        <v>-711130</v>
      </c>
      <c r="BO13" s="420"/>
      <c r="BP13" s="420"/>
      <c r="BQ13" s="420"/>
      <c r="BR13" s="420"/>
      <c r="BS13" s="420"/>
      <c r="BT13" s="420"/>
      <c r="BU13" s="421"/>
      <c r="BV13" s="419">
        <v>-1117567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4.5999999999999996</v>
      </c>
      <c r="CU13" s="417"/>
      <c r="CV13" s="417"/>
      <c r="CW13" s="417"/>
      <c r="CX13" s="417"/>
      <c r="CY13" s="417"/>
      <c r="CZ13" s="417"/>
      <c r="DA13" s="418"/>
      <c r="DB13" s="416">
        <v>4.5999999999999996</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52058</v>
      </c>
      <c r="S14" s="507"/>
      <c r="T14" s="507"/>
      <c r="U14" s="507"/>
      <c r="V14" s="508"/>
      <c r="W14" s="510"/>
      <c r="X14" s="408"/>
      <c r="Y14" s="408"/>
      <c r="Z14" s="408"/>
      <c r="AA14" s="408"/>
      <c r="AB14" s="409"/>
      <c r="AC14" s="499">
        <v>1.1000000000000001</v>
      </c>
      <c r="AD14" s="500"/>
      <c r="AE14" s="500"/>
      <c r="AF14" s="500"/>
      <c r="AG14" s="501"/>
      <c r="AH14" s="499">
        <v>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121</v>
      </c>
      <c r="CU14" s="517"/>
      <c r="CV14" s="517"/>
      <c r="CW14" s="517"/>
      <c r="CX14" s="517"/>
      <c r="CY14" s="517"/>
      <c r="CZ14" s="517"/>
      <c r="DA14" s="518"/>
      <c r="DB14" s="516" t="s">
        <v>121</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129</v>
      </c>
      <c r="N15" s="504"/>
      <c r="O15" s="504"/>
      <c r="P15" s="504"/>
      <c r="Q15" s="505"/>
      <c r="R15" s="506">
        <v>51375</v>
      </c>
      <c r="S15" s="507"/>
      <c r="T15" s="507"/>
      <c r="U15" s="507"/>
      <c r="V15" s="508"/>
      <c r="W15" s="509" t="s">
        <v>137</v>
      </c>
      <c r="X15" s="405"/>
      <c r="Y15" s="405"/>
      <c r="Z15" s="405"/>
      <c r="AA15" s="405"/>
      <c r="AB15" s="406"/>
      <c r="AC15" s="372">
        <v>5511</v>
      </c>
      <c r="AD15" s="373"/>
      <c r="AE15" s="373"/>
      <c r="AF15" s="373"/>
      <c r="AG15" s="374"/>
      <c r="AH15" s="372">
        <v>6111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5827922</v>
      </c>
      <c r="BO15" s="449"/>
      <c r="BP15" s="449"/>
      <c r="BQ15" s="449"/>
      <c r="BR15" s="449"/>
      <c r="BS15" s="449"/>
      <c r="BT15" s="449"/>
      <c r="BU15" s="450"/>
      <c r="BV15" s="448">
        <v>5784454</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24.2</v>
      </c>
      <c r="AD16" s="500"/>
      <c r="AE16" s="500"/>
      <c r="AF16" s="500"/>
      <c r="AG16" s="501"/>
      <c r="AH16" s="499">
        <v>25.2</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11307926</v>
      </c>
      <c r="BO16" s="420"/>
      <c r="BP16" s="420"/>
      <c r="BQ16" s="420"/>
      <c r="BR16" s="420"/>
      <c r="BS16" s="420"/>
      <c r="BT16" s="420"/>
      <c r="BU16" s="421"/>
      <c r="BV16" s="419">
        <v>11091605</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17001</v>
      </c>
      <c r="AD17" s="373"/>
      <c r="AE17" s="373"/>
      <c r="AF17" s="373"/>
      <c r="AG17" s="374"/>
      <c r="AH17" s="372">
        <v>17883</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7304151</v>
      </c>
      <c r="BO17" s="420"/>
      <c r="BP17" s="420"/>
      <c r="BQ17" s="420"/>
      <c r="BR17" s="420"/>
      <c r="BS17" s="420"/>
      <c r="BT17" s="420"/>
      <c r="BU17" s="421"/>
      <c r="BV17" s="419">
        <v>7245294</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17.38</v>
      </c>
      <c r="M18" s="472"/>
      <c r="N18" s="472"/>
      <c r="O18" s="472"/>
      <c r="P18" s="472"/>
      <c r="Q18" s="472"/>
      <c r="R18" s="473"/>
      <c r="S18" s="473"/>
      <c r="T18" s="473"/>
      <c r="U18" s="473"/>
      <c r="V18" s="474"/>
      <c r="W18" s="490"/>
      <c r="X18" s="491"/>
      <c r="Y18" s="491"/>
      <c r="Z18" s="491"/>
      <c r="AA18" s="491"/>
      <c r="AB18" s="515"/>
      <c r="AC18" s="389">
        <v>74.7</v>
      </c>
      <c r="AD18" s="390"/>
      <c r="AE18" s="390"/>
      <c r="AF18" s="390"/>
      <c r="AG18" s="475"/>
      <c r="AH18" s="389">
        <v>73.8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12808779</v>
      </c>
      <c r="BO18" s="420"/>
      <c r="BP18" s="420"/>
      <c r="BQ18" s="420"/>
      <c r="BR18" s="420"/>
      <c r="BS18" s="420"/>
      <c r="BT18" s="420"/>
      <c r="BU18" s="421"/>
      <c r="BV18" s="419">
        <v>12524680</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3004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17528391</v>
      </c>
      <c r="BO19" s="420"/>
      <c r="BP19" s="420"/>
      <c r="BQ19" s="420"/>
      <c r="BR19" s="420"/>
      <c r="BS19" s="420"/>
      <c r="BT19" s="420"/>
      <c r="BU19" s="421"/>
      <c r="BV19" s="419">
        <v>17646697</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21193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17463981</v>
      </c>
      <c r="BO22" s="449"/>
      <c r="BP22" s="449"/>
      <c r="BQ22" s="449"/>
      <c r="BR22" s="449"/>
      <c r="BS22" s="449"/>
      <c r="BT22" s="449"/>
      <c r="BU22" s="450"/>
      <c r="BV22" s="448">
        <v>17223099</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12381023</v>
      </c>
      <c r="BO23" s="420"/>
      <c r="BP23" s="420"/>
      <c r="BQ23" s="420"/>
      <c r="BR23" s="420"/>
      <c r="BS23" s="420"/>
      <c r="BT23" s="420"/>
      <c r="BU23" s="421"/>
      <c r="BV23" s="419">
        <v>12122890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9890</v>
      </c>
      <c r="R24" s="373"/>
      <c r="S24" s="373"/>
      <c r="T24" s="373"/>
      <c r="U24" s="373"/>
      <c r="V24" s="374"/>
      <c r="W24" s="462"/>
      <c r="X24" s="399"/>
      <c r="Y24" s="400"/>
      <c r="Z24" s="375" t="s">
        <v>162</v>
      </c>
      <c r="AA24" s="376"/>
      <c r="AB24" s="376"/>
      <c r="AC24" s="376"/>
      <c r="AD24" s="376"/>
      <c r="AE24" s="376"/>
      <c r="AF24" s="376"/>
      <c r="AG24" s="377"/>
      <c r="AH24" s="372">
        <v>373</v>
      </c>
      <c r="AI24" s="373"/>
      <c r="AJ24" s="373"/>
      <c r="AK24" s="373"/>
      <c r="AL24" s="374"/>
      <c r="AM24" s="372">
        <v>1140634</v>
      </c>
      <c r="AN24" s="373"/>
      <c r="AO24" s="373"/>
      <c r="AP24" s="373"/>
      <c r="AQ24" s="373"/>
      <c r="AR24" s="374"/>
      <c r="AS24" s="372">
        <v>3058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10692038</v>
      </c>
      <c r="BO24" s="420"/>
      <c r="BP24" s="420"/>
      <c r="BQ24" s="420"/>
      <c r="BR24" s="420"/>
      <c r="BS24" s="420"/>
      <c r="BT24" s="420"/>
      <c r="BU24" s="421"/>
      <c r="BV24" s="419">
        <v>9761835</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8050</v>
      </c>
      <c r="R25" s="373"/>
      <c r="S25" s="373"/>
      <c r="T25" s="373"/>
      <c r="U25" s="373"/>
      <c r="V25" s="374"/>
      <c r="W25" s="462"/>
      <c r="X25" s="399"/>
      <c r="Y25" s="400"/>
      <c r="Z25" s="375" t="s">
        <v>165</v>
      </c>
      <c r="AA25" s="376"/>
      <c r="AB25" s="376"/>
      <c r="AC25" s="376"/>
      <c r="AD25" s="376"/>
      <c r="AE25" s="376"/>
      <c r="AF25" s="376"/>
      <c r="AG25" s="377"/>
      <c r="AH25" s="372" t="s">
        <v>121</v>
      </c>
      <c r="AI25" s="373"/>
      <c r="AJ25" s="373"/>
      <c r="AK25" s="373"/>
      <c r="AL25" s="374"/>
      <c r="AM25" s="372" t="s">
        <v>121</v>
      </c>
      <c r="AN25" s="373"/>
      <c r="AO25" s="373"/>
      <c r="AP25" s="373"/>
      <c r="AQ25" s="373"/>
      <c r="AR25" s="374"/>
      <c r="AS25" s="372" t="s">
        <v>121</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8931163</v>
      </c>
      <c r="BO25" s="449"/>
      <c r="BP25" s="449"/>
      <c r="BQ25" s="449"/>
      <c r="BR25" s="449"/>
      <c r="BS25" s="449"/>
      <c r="BT25" s="449"/>
      <c r="BU25" s="450"/>
      <c r="BV25" s="448">
        <v>9645348</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6820</v>
      </c>
      <c r="R26" s="373"/>
      <c r="S26" s="373"/>
      <c r="T26" s="373"/>
      <c r="U26" s="373"/>
      <c r="V26" s="374"/>
      <c r="W26" s="462"/>
      <c r="X26" s="399"/>
      <c r="Y26" s="400"/>
      <c r="Z26" s="375" t="s">
        <v>168</v>
      </c>
      <c r="AA26" s="430"/>
      <c r="AB26" s="430"/>
      <c r="AC26" s="430"/>
      <c r="AD26" s="430"/>
      <c r="AE26" s="430"/>
      <c r="AF26" s="430"/>
      <c r="AG26" s="431"/>
      <c r="AH26" s="372">
        <v>35</v>
      </c>
      <c r="AI26" s="373"/>
      <c r="AJ26" s="373"/>
      <c r="AK26" s="373"/>
      <c r="AL26" s="374"/>
      <c r="AM26" s="372">
        <v>111545</v>
      </c>
      <c r="AN26" s="373"/>
      <c r="AO26" s="373"/>
      <c r="AP26" s="373"/>
      <c r="AQ26" s="373"/>
      <c r="AR26" s="374"/>
      <c r="AS26" s="372">
        <v>3187</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121</v>
      </c>
      <c r="BO26" s="420"/>
      <c r="BP26" s="420"/>
      <c r="BQ26" s="420"/>
      <c r="BR26" s="420"/>
      <c r="BS26" s="420"/>
      <c r="BT26" s="420"/>
      <c r="BU26" s="421"/>
      <c r="BV26" s="419" t="s">
        <v>121</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4980</v>
      </c>
      <c r="R27" s="373"/>
      <c r="S27" s="373"/>
      <c r="T27" s="373"/>
      <c r="U27" s="373"/>
      <c r="V27" s="374"/>
      <c r="W27" s="462"/>
      <c r="X27" s="399"/>
      <c r="Y27" s="400"/>
      <c r="Z27" s="375" t="s">
        <v>171</v>
      </c>
      <c r="AA27" s="376"/>
      <c r="AB27" s="376"/>
      <c r="AC27" s="376"/>
      <c r="AD27" s="376"/>
      <c r="AE27" s="376"/>
      <c r="AF27" s="376"/>
      <c r="AG27" s="377"/>
      <c r="AH27" s="372" t="s">
        <v>121</v>
      </c>
      <c r="AI27" s="373"/>
      <c r="AJ27" s="373"/>
      <c r="AK27" s="373"/>
      <c r="AL27" s="374"/>
      <c r="AM27" s="372" t="s">
        <v>121</v>
      </c>
      <c r="AN27" s="373"/>
      <c r="AO27" s="373"/>
      <c r="AP27" s="373"/>
      <c r="AQ27" s="373"/>
      <c r="AR27" s="374"/>
      <c r="AS27" s="372" t="s">
        <v>121</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121</v>
      </c>
      <c r="BO27" s="454"/>
      <c r="BP27" s="454"/>
      <c r="BQ27" s="454"/>
      <c r="BR27" s="454"/>
      <c r="BS27" s="454"/>
      <c r="BT27" s="454"/>
      <c r="BU27" s="455"/>
      <c r="BV27" s="453" t="s">
        <v>121</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4370</v>
      </c>
      <c r="R28" s="373"/>
      <c r="S28" s="373"/>
      <c r="T28" s="373"/>
      <c r="U28" s="373"/>
      <c r="V28" s="374"/>
      <c r="W28" s="462"/>
      <c r="X28" s="399"/>
      <c r="Y28" s="400"/>
      <c r="Z28" s="375" t="s">
        <v>174</v>
      </c>
      <c r="AA28" s="376"/>
      <c r="AB28" s="376"/>
      <c r="AC28" s="376"/>
      <c r="AD28" s="376"/>
      <c r="AE28" s="376"/>
      <c r="AF28" s="376"/>
      <c r="AG28" s="377"/>
      <c r="AH28" s="372" t="s">
        <v>121</v>
      </c>
      <c r="AI28" s="373"/>
      <c r="AJ28" s="373"/>
      <c r="AK28" s="373"/>
      <c r="AL28" s="374"/>
      <c r="AM28" s="372" t="s">
        <v>121</v>
      </c>
      <c r="AN28" s="373"/>
      <c r="AO28" s="373"/>
      <c r="AP28" s="373"/>
      <c r="AQ28" s="373"/>
      <c r="AR28" s="374"/>
      <c r="AS28" s="372" t="s">
        <v>121</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1774430</v>
      </c>
      <c r="BO28" s="449"/>
      <c r="BP28" s="449"/>
      <c r="BQ28" s="449"/>
      <c r="BR28" s="449"/>
      <c r="BS28" s="449"/>
      <c r="BT28" s="449"/>
      <c r="BU28" s="450"/>
      <c r="BV28" s="448">
        <v>1951693</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16</v>
      </c>
      <c r="M29" s="373"/>
      <c r="N29" s="373"/>
      <c r="O29" s="373"/>
      <c r="P29" s="374"/>
      <c r="Q29" s="372">
        <v>4090</v>
      </c>
      <c r="R29" s="373"/>
      <c r="S29" s="373"/>
      <c r="T29" s="373"/>
      <c r="U29" s="373"/>
      <c r="V29" s="374"/>
      <c r="W29" s="463"/>
      <c r="X29" s="464"/>
      <c r="Y29" s="465"/>
      <c r="Z29" s="375" t="s">
        <v>177</v>
      </c>
      <c r="AA29" s="376"/>
      <c r="AB29" s="376"/>
      <c r="AC29" s="376"/>
      <c r="AD29" s="376"/>
      <c r="AE29" s="376"/>
      <c r="AF29" s="376"/>
      <c r="AG29" s="377"/>
      <c r="AH29" s="372">
        <v>373</v>
      </c>
      <c r="AI29" s="373"/>
      <c r="AJ29" s="373"/>
      <c r="AK29" s="373"/>
      <c r="AL29" s="374"/>
      <c r="AM29" s="372">
        <v>1140634</v>
      </c>
      <c r="AN29" s="373"/>
      <c r="AO29" s="373"/>
      <c r="AP29" s="373"/>
      <c r="AQ29" s="373"/>
      <c r="AR29" s="374"/>
      <c r="AS29" s="372">
        <v>3058</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130785</v>
      </c>
      <c r="BO29" s="420"/>
      <c r="BP29" s="420"/>
      <c r="BQ29" s="420"/>
      <c r="BR29" s="420"/>
      <c r="BS29" s="420"/>
      <c r="BT29" s="420"/>
      <c r="BU29" s="421"/>
      <c r="BV29" s="419">
        <v>111603</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96.5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9347105</v>
      </c>
      <c r="BO30" s="454"/>
      <c r="BP30" s="454"/>
      <c r="BQ30" s="454"/>
      <c r="BR30" s="454"/>
      <c r="BS30" s="454"/>
      <c r="BT30" s="454"/>
      <c r="BU30" s="455"/>
      <c r="BV30" s="453">
        <v>8428707</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塩竈市国民健康保険事業特別会計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塩竈市水道事業会計</v>
      </c>
      <c r="AP34" s="368"/>
      <c r="AQ34" s="368"/>
      <c r="AR34" s="368"/>
      <c r="AS34" s="368"/>
      <c r="AT34" s="368"/>
      <c r="AU34" s="368"/>
      <c r="AV34" s="368"/>
      <c r="AW34" s="368"/>
      <c r="AX34" s="368"/>
      <c r="AY34" s="368"/>
      <c r="AZ34" s="368"/>
      <c r="BA34" s="368"/>
      <c r="BB34" s="368"/>
      <c r="BC34" s="368"/>
      <c r="BD34" s="169"/>
      <c r="BE34" s="367">
        <f>IF(BG34="","",MAX(C34:D43,U34:V43,AM34:AN43)+1)</f>
        <v>9</v>
      </c>
      <c r="BF34" s="367"/>
      <c r="BG34" s="368" t="str">
        <f>IF('各会計、関係団体の財政状況及び健全化判断比率'!B34="","",'各会計、関係団体の財政状況及び健全化判断比率'!B34)</f>
        <v>塩竈市交通事業特別会計</v>
      </c>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宮城県市町村職員退職手当組合</v>
      </c>
      <c r="BZ34" s="368"/>
      <c r="CA34" s="368"/>
      <c r="CB34" s="368"/>
      <c r="CC34" s="368"/>
      <c r="CD34" s="368"/>
      <c r="CE34" s="368"/>
      <c r="CF34" s="368"/>
      <c r="CG34" s="368"/>
      <c r="CH34" s="368"/>
      <c r="CI34" s="368"/>
      <c r="CJ34" s="368"/>
      <c r="CK34" s="368"/>
      <c r="CL34" s="368"/>
      <c r="CM34" s="368"/>
      <c r="CN34" s="169"/>
      <c r="CO34" s="367">
        <f>IF(CQ34="","",MAX(C34:D43,U34:V43,AM34:AN43,BE34:BF43,BW34:BX43)+1)</f>
        <v>16</v>
      </c>
      <c r="CP34" s="367"/>
      <c r="CQ34" s="368" t="str">
        <f>IF('各会計、関係団体の財政状況及び健全化判断比率'!BS7="","",'各会計、関係団体の財政状況及び健全化判断比率'!BS7)</f>
        <v>塩釜港開発</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塩竈市公共用地先行取得事業特別会計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塩竈市介護保険事業特別会計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IF('各会計、関係団体の財政状況及び健全化判断比率'!B32="","",'各会計、関係団体の財政状況及び健全化判断比率'!B32)</f>
        <v>塩竈市立病院事業会計</v>
      </c>
      <c r="AP35" s="368"/>
      <c r="AQ35" s="368"/>
      <c r="AR35" s="368"/>
      <c r="AS35" s="368"/>
      <c r="AT35" s="368"/>
      <c r="AU35" s="368"/>
      <c r="AV35" s="368"/>
      <c r="AW35" s="368"/>
      <c r="AX35" s="368"/>
      <c r="AY35" s="368"/>
      <c r="AZ35" s="368"/>
      <c r="BA35" s="368"/>
      <c r="BB35" s="368"/>
      <c r="BC35" s="368"/>
      <c r="BD35" s="169"/>
      <c r="BE35" s="367">
        <f t="shared" ref="BE35:BE43" si="1">IF(BG35="","",BE34+1)</f>
        <v>10</v>
      </c>
      <c r="BF35" s="367"/>
      <c r="BG35" s="368" t="str">
        <f>IF('各会計、関係団体の財政状況及び健全化判断比率'!B35="","",'各会計、関係団体の財政状況及び健全化判断比率'!B35)</f>
        <v>塩竈市魚市場事業特別会計</v>
      </c>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塩釜地区消防事務組合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塩竈市後期高齢者医療事業特別会計</v>
      </c>
      <c r="X36" s="368"/>
      <c r="Y36" s="368"/>
      <c r="Z36" s="368"/>
      <c r="AA36" s="368"/>
      <c r="AB36" s="368"/>
      <c r="AC36" s="368"/>
      <c r="AD36" s="368"/>
      <c r="AE36" s="368"/>
      <c r="AF36" s="368"/>
      <c r="AG36" s="368"/>
      <c r="AH36" s="368"/>
      <c r="AI36" s="368"/>
      <c r="AJ36" s="368"/>
      <c r="AK36" s="368"/>
      <c r="AL36" s="169"/>
      <c r="AM36" s="367">
        <f t="shared" si="0"/>
        <v>8</v>
      </c>
      <c r="AN36" s="367"/>
      <c r="AO36" s="368" t="str">
        <f>IF('各会計、関係団体の財政状況及び健全化判断比率'!B33="","",'各会計、関係団体の財政状況及び健全化判断比率'!B33)</f>
        <v>塩竈市下水道事業会計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宮城県市町村自治振興センター</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宮城県後期高齢者医療広域連合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宮城県後期高齢者医療事業会計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0EvbPLHcCF/ig8hVhGI97wywyRDZCzkjBXZuhZMmky5hG/qLkzq7YlogMibyAjy6gPSXDeHJCzRuR3oHFRM+Yw==" saltValue="YR4Q0Zes3DaZ1YynrakEH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1"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51" t="s">
        <v>539</v>
      </c>
      <c r="D34" s="1151"/>
      <c r="E34" s="1152"/>
      <c r="F34" s="32">
        <v>12.59</v>
      </c>
      <c r="G34" s="33">
        <v>13.94</v>
      </c>
      <c r="H34" s="33">
        <v>15.16</v>
      </c>
      <c r="I34" s="33">
        <v>15.7</v>
      </c>
      <c r="J34" s="34">
        <v>16.21</v>
      </c>
      <c r="K34" s="22"/>
      <c r="L34" s="22"/>
      <c r="M34" s="22"/>
      <c r="N34" s="22"/>
      <c r="O34" s="22"/>
      <c r="P34" s="22"/>
    </row>
    <row r="35" spans="1:16" ht="39" customHeight="1" x14ac:dyDescent="0.15">
      <c r="A35" s="22"/>
      <c r="B35" s="35"/>
      <c r="C35" s="1145" t="s">
        <v>540</v>
      </c>
      <c r="D35" s="1146"/>
      <c r="E35" s="1147"/>
      <c r="F35" s="36">
        <v>3.37</v>
      </c>
      <c r="G35" s="37">
        <v>3.71</v>
      </c>
      <c r="H35" s="37">
        <v>4.25</v>
      </c>
      <c r="I35" s="37">
        <v>6.3</v>
      </c>
      <c r="J35" s="38">
        <v>7.48</v>
      </c>
      <c r="K35" s="22"/>
      <c r="L35" s="22"/>
      <c r="M35" s="22"/>
      <c r="N35" s="22"/>
      <c r="O35" s="22"/>
      <c r="P35" s="22"/>
    </row>
    <row r="36" spans="1:16" ht="39" customHeight="1" x14ac:dyDescent="0.15">
      <c r="A36" s="22"/>
      <c r="B36" s="35"/>
      <c r="C36" s="1145" t="s">
        <v>541</v>
      </c>
      <c r="D36" s="1146"/>
      <c r="E36" s="1147"/>
      <c r="F36" s="36">
        <v>8.67</v>
      </c>
      <c r="G36" s="37">
        <v>8.64</v>
      </c>
      <c r="H36" s="37">
        <v>11.37</v>
      </c>
      <c r="I36" s="37">
        <v>7.69</v>
      </c>
      <c r="J36" s="38">
        <v>7.23</v>
      </c>
      <c r="K36" s="22"/>
      <c r="L36" s="22"/>
      <c r="M36" s="22"/>
      <c r="N36" s="22"/>
      <c r="O36" s="22"/>
      <c r="P36" s="22"/>
    </row>
    <row r="37" spans="1:16" ht="39" customHeight="1" x14ac:dyDescent="0.15">
      <c r="A37" s="22"/>
      <c r="B37" s="35"/>
      <c r="C37" s="1145" t="s">
        <v>542</v>
      </c>
      <c r="D37" s="1146"/>
      <c r="E37" s="1147"/>
      <c r="F37" s="36">
        <v>0.3</v>
      </c>
      <c r="G37" s="37">
        <v>0.65</v>
      </c>
      <c r="H37" s="37">
        <v>2.4900000000000002</v>
      </c>
      <c r="I37" s="37">
        <v>2.46</v>
      </c>
      <c r="J37" s="38">
        <v>1.22</v>
      </c>
      <c r="K37" s="22"/>
      <c r="L37" s="22"/>
      <c r="M37" s="22"/>
      <c r="N37" s="22"/>
      <c r="O37" s="22"/>
      <c r="P37" s="22"/>
    </row>
    <row r="38" spans="1:16" ht="39" customHeight="1" x14ac:dyDescent="0.15">
      <c r="A38" s="22"/>
      <c r="B38" s="35"/>
      <c r="C38" s="1145" t="s">
        <v>543</v>
      </c>
      <c r="D38" s="1146"/>
      <c r="E38" s="1147"/>
      <c r="F38" s="36">
        <v>0.28000000000000003</v>
      </c>
      <c r="G38" s="37">
        <v>0.27</v>
      </c>
      <c r="H38" s="37">
        <v>0.24</v>
      </c>
      <c r="I38" s="37">
        <v>0.3</v>
      </c>
      <c r="J38" s="38">
        <v>0.17</v>
      </c>
      <c r="K38" s="22"/>
      <c r="L38" s="22"/>
      <c r="M38" s="22"/>
      <c r="N38" s="22"/>
      <c r="O38" s="22"/>
      <c r="P38" s="22"/>
    </row>
    <row r="39" spans="1:16" ht="39" customHeight="1" x14ac:dyDescent="0.15">
      <c r="A39" s="22"/>
      <c r="B39" s="35"/>
      <c r="C39" s="1145" t="s">
        <v>544</v>
      </c>
      <c r="D39" s="1146"/>
      <c r="E39" s="1147"/>
      <c r="F39" s="36">
        <v>0.1</v>
      </c>
      <c r="G39" s="37">
        <v>0.12</v>
      </c>
      <c r="H39" s="37">
        <v>0.13</v>
      </c>
      <c r="I39" s="37">
        <v>0.15</v>
      </c>
      <c r="J39" s="38">
        <v>0.1</v>
      </c>
      <c r="K39" s="22"/>
      <c r="L39" s="22"/>
      <c r="M39" s="22"/>
      <c r="N39" s="22"/>
      <c r="O39" s="22"/>
      <c r="P39" s="22"/>
    </row>
    <row r="40" spans="1:16" ht="39" customHeight="1" x14ac:dyDescent="0.15">
      <c r="A40" s="22"/>
      <c r="B40" s="35"/>
      <c r="C40" s="1145" t="s">
        <v>545</v>
      </c>
      <c r="D40" s="1146"/>
      <c r="E40" s="1147"/>
      <c r="F40" s="36">
        <v>0.05</v>
      </c>
      <c r="G40" s="37">
        <v>0.05</v>
      </c>
      <c r="H40" s="37">
        <v>0.06</v>
      </c>
      <c r="I40" s="37">
        <v>0.1</v>
      </c>
      <c r="J40" s="38">
        <v>0.08</v>
      </c>
      <c r="K40" s="22"/>
      <c r="L40" s="22"/>
      <c r="M40" s="22"/>
      <c r="N40" s="22"/>
      <c r="O40" s="22"/>
      <c r="P40" s="22"/>
    </row>
    <row r="41" spans="1:16" ht="39" customHeight="1" x14ac:dyDescent="0.15">
      <c r="A41" s="22"/>
      <c r="B41" s="35"/>
      <c r="C41" s="1145" t="s">
        <v>546</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547</v>
      </c>
      <c r="D42" s="1146"/>
      <c r="E42" s="1147"/>
      <c r="F42" s="36" t="s">
        <v>491</v>
      </c>
      <c r="G42" s="37" t="s">
        <v>491</v>
      </c>
      <c r="H42" s="37" t="s">
        <v>491</v>
      </c>
      <c r="I42" s="37" t="s">
        <v>491</v>
      </c>
      <c r="J42" s="38" t="s">
        <v>491</v>
      </c>
      <c r="K42" s="22"/>
      <c r="L42" s="22"/>
      <c r="M42" s="22"/>
      <c r="N42" s="22"/>
      <c r="O42" s="22"/>
      <c r="P42" s="22"/>
    </row>
    <row r="43" spans="1:16" ht="39" customHeight="1" thickBot="1" x14ac:dyDescent="0.2">
      <c r="A43" s="22"/>
      <c r="B43" s="40"/>
      <c r="C43" s="1148" t="s">
        <v>548</v>
      </c>
      <c r="D43" s="1149"/>
      <c r="E43" s="1150"/>
      <c r="F43" s="41">
        <v>0.32</v>
      </c>
      <c r="G43" s="42">
        <v>0.15</v>
      </c>
      <c r="H43" s="42">
        <v>0.09</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ANlADtnESnw/HMaeQDcwbHbTixCrhW3lZ8/bz7xB5KEWy9K+iLXTLrIsr0uEBuYYj0qKeN3ebSbeozCuRpE1ow==" saltValue="q1/jdkAsZ52qmugpyA/T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1805</v>
      </c>
      <c r="L45" s="60">
        <v>1696</v>
      </c>
      <c r="M45" s="60">
        <v>1752</v>
      </c>
      <c r="N45" s="60">
        <v>1755</v>
      </c>
      <c r="O45" s="61">
        <v>1653</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491</v>
      </c>
      <c r="L46" s="64" t="s">
        <v>491</v>
      </c>
      <c r="M46" s="64" t="s">
        <v>491</v>
      </c>
      <c r="N46" s="64" t="s">
        <v>491</v>
      </c>
      <c r="O46" s="65" t="s">
        <v>491</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491</v>
      </c>
      <c r="L47" s="64" t="s">
        <v>491</v>
      </c>
      <c r="M47" s="64" t="s">
        <v>491</v>
      </c>
      <c r="N47" s="64" t="s">
        <v>491</v>
      </c>
      <c r="O47" s="65" t="s">
        <v>491</v>
      </c>
      <c r="P47" s="48"/>
      <c r="Q47" s="48"/>
      <c r="R47" s="48"/>
      <c r="S47" s="48"/>
      <c r="T47" s="48"/>
      <c r="U47" s="48"/>
    </row>
    <row r="48" spans="1:21" ht="30.75" customHeight="1" x14ac:dyDescent="0.15">
      <c r="A48" s="48"/>
      <c r="B48" s="1178"/>
      <c r="C48" s="1179"/>
      <c r="D48" s="62"/>
      <c r="E48" s="1155" t="s">
        <v>13</v>
      </c>
      <c r="F48" s="1155"/>
      <c r="G48" s="1155"/>
      <c r="H48" s="1155"/>
      <c r="I48" s="1155"/>
      <c r="J48" s="1156"/>
      <c r="K48" s="63">
        <v>1202</v>
      </c>
      <c r="L48" s="64">
        <v>1221</v>
      </c>
      <c r="M48" s="64">
        <v>1170</v>
      </c>
      <c r="N48" s="64">
        <v>1197</v>
      </c>
      <c r="O48" s="65">
        <v>1026</v>
      </c>
      <c r="P48" s="48"/>
      <c r="Q48" s="48"/>
      <c r="R48" s="48"/>
      <c r="S48" s="48"/>
      <c r="T48" s="48"/>
      <c r="U48" s="48"/>
    </row>
    <row r="49" spans="1:21" ht="30.75" customHeight="1" x14ac:dyDescent="0.15">
      <c r="A49" s="48"/>
      <c r="B49" s="1178"/>
      <c r="C49" s="1179"/>
      <c r="D49" s="62"/>
      <c r="E49" s="1155" t="s">
        <v>14</v>
      </c>
      <c r="F49" s="1155"/>
      <c r="G49" s="1155"/>
      <c r="H49" s="1155"/>
      <c r="I49" s="1155"/>
      <c r="J49" s="1156"/>
      <c r="K49" s="63">
        <v>25</v>
      </c>
      <c r="L49" s="64">
        <v>45</v>
      </c>
      <c r="M49" s="64">
        <v>58</v>
      </c>
      <c r="N49" s="64">
        <v>53</v>
      </c>
      <c r="O49" s="65">
        <v>56</v>
      </c>
      <c r="P49" s="48"/>
      <c r="Q49" s="48"/>
      <c r="R49" s="48"/>
      <c r="S49" s="48"/>
      <c r="T49" s="48"/>
      <c r="U49" s="48"/>
    </row>
    <row r="50" spans="1:21" ht="30.75" customHeight="1" x14ac:dyDescent="0.15">
      <c r="A50" s="48"/>
      <c r="B50" s="1178"/>
      <c r="C50" s="1179"/>
      <c r="D50" s="62"/>
      <c r="E50" s="1155" t="s">
        <v>15</v>
      </c>
      <c r="F50" s="1155"/>
      <c r="G50" s="1155"/>
      <c r="H50" s="1155"/>
      <c r="I50" s="1155"/>
      <c r="J50" s="1156"/>
      <c r="K50" s="63">
        <v>2</v>
      </c>
      <c r="L50" s="64" t="s">
        <v>491</v>
      </c>
      <c r="M50" s="64" t="s">
        <v>491</v>
      </c>
      <c r="N50" s="64" t="s">
        <v>491</v>
      </c>
      <c r="O50" s="65" t="s">
        <v>491</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491</v>
      </c>
      <c r="L51" s="64" t="s">
        <v>491</v>
      </c>
      <c r="M51" s="64" t="s">
        <v>491</v>
      </c>
      <c r="N51" s="64" t="s">
        <v>491</v>
      </c>
      <c r="O51" s="65" t="s">
        <v>491</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2603</v>
      </c>
      <c r="L52" s="64">
        <v>2587</v>
      </c>
      <c r="M52" s="64">
        <v>2445</v>
      </c>
      <c r="N52" s="64">
        <v>2410</v>
      </c>
      <c r="O52" s="65">
        <v>2348</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431</v>
      </c>
      <c r="L53" s="69">
        <v>375</v>
      </c>
      <c r="M53" s="69">
        <v>535</v>
      </c>
      <c r="N53" s="69">
        <v>595</v>
      </c>
      <c r="O53" s="70">
        <v>387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549</v>
      </c>
      <c r="L57" s="81" t="s">
        <v>550</v>
      </c>
      <c r="M57" s="81" t="s">
        <v>551</v>
      </c>
      <c r="N57" s="81" t="s">
        <v>552</v>
      </c>
      <c r="O57" s="82" t="s">
        <v>553</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1hiW0UiEcQLQ7sIG4IgWx3I5QHhpJ6xdIu2jDGeSPig3xHpnRDwSGw7qlUgJSJb83ZM5Alb87Y92wM/A0gKAw==" saltValue="OdrBWBpYDmokYnHVuPpUL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7"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529</v>
      </c>
      <c r="J40" s="103" t="s">
        <v>530</v>
      </c>
      <c r="K40" s="103" t="s">
        <v>531</v>
      </c>
      <c r="L40" s="103" t="s">
        <v>532</v>
      </c>
      <c r="M40" s="104" t="s">
        <v>533</v>
      </c>
    </row>
    <row r="41" spans="2:13" ht="27.75" customHeight="1" x14ac:dyDescent="0.15">
      <c r="B41" s="1196" t="s">
        <v>30</v>
      </c>
      <c r="C41" s="1197"/>
      <c r="D41" s="105"/>
      <c r="E41" s="1198" t="s">
        <v>31</v>
      </c>
      <c r="F41" s="1198"/>
      <c r="G41" s="1198"/>
      <c r="H41" s="1199"/>
      <c r="I41" s="343">
        <v>18394</v>
      </c>
      <c r="J41" s="344">
        <v>18161</v>
      </c>
      <c r="K41" s="344">
        <v>17816</v>
      </c>
      <c r="L41" s="344">
        <v>17223</v>
      </c>
      <c r="M41" s="345">
        <v>17464</v>
      </c>
    </row>
    <row r="42" spans="2:13" ht="27.75" customHeight="1" x14ac:dyDescent="0.15">
      <c r="B42" s="1186"/>
      <c r="C42" s="1187"/>
      <c r="D42" s="106"/>
      <c r="E42" s="1190" t="s">
        <v>32</v>
      </c>
      <c r="F42" s="1190"/>
      <c r="G42" s="1190"/>
      <c r="H42" s="1191"/>
      <c r="I42" s="346">
        <v>2</v>
      </c>
      <c r="J42" s="347" t="s">
        <v>491</v>
      </c>
      <c r="K42" s="347" t="s">
        <v>491</v>
      </c>
      <c r="L42" s="347" t="s">
        <v>491</v>
      </c>
      <c r="M42" s="348" t="s">
        <v>491</v>
      </c>
    </row>
    <row r="43" spans="2:13" ht="27.75" customHeight="1" x14ac:dyDescent="0.15">
      <c r="B43" s="1186"/>
      <c r="C43" s="1187"/>
      <c r="D43" s="106"/>
      <c r="E43" s="1190" t="s">
        <v>33</v>
      </c>
      <c r="F43" s="1190"/>
      <c r="G43" s="1190"/>
      <c r="H43" s="1191"/>
      <c r="I43" s="346">
        <v>11946</v>
      </c>
      <c r="J43" s="347">
        <v>12376</v>
      </c>
      <c r="K43" s="347">
        <v>10150</v>
      </c>
      <c r="L43" s="347">
        <v>9803</v>
      </c>
      <c r="M43" s="348">
        <v>9780</v>
      </c>
    </row>
    <row r="44" spans="2:13" ht="27.75" customHeight="1" x14ac:dyDescent="0.15">
      <c r="B44" s="1186"/>
      <c r="C44" s="1187"/>
      <c r="D44" s="106"/>
      <c r="E44" s="1190" t="s">
        <v>34</v>
      </c>
      <c r="F44" s="1190"/>
      <c r="G44" s="1190"/>
      <c r="H44" s="1191"/>
      <c r="I44" s="346">
        <v>892</v>
      </c>
      <c r="J44" s="347">
        <v>861</v>
      </c>
      <c r="K44" s="347">
        <v>665</v>
      </c>
      <c r="L44" s="347">
        <v>632</v>
      </c>
      <c r="M44" s="348">
        <v>620</v>
      </c>
    </row>
    <row r="45" spans="2:13" ht="27.75" customHeight="1" x14ac:dyDescent="0.15">
      <c r="B45" s="1186"/>
      <c r="C45" s="1187"/>
      <c r="D45" s="106"/>
      <c r="E45" s="1190" t="s">
        <v>35</v>
      </c>
      <c r="F45" s="1190"/>
      <c r="G45" s="1190"/>
      <c r="H45" s="1191"/>
      <c r="I45" s="346">
        <v>3591</v>
      </c>
      <c r="J45" s="347">
        <v>3351</v>
      </c>
      <c r="K45" s="347">
        <v>3257</v>
      </c>
      <c r="L45" s="347">
        <v>3188</v>
      </c>
      <c r="M45" s="348">
        <v>3203</v>
      </c>
    </row>
    <row r="46" spans="2:13" ht="27.75" customHeight="1" x14ac:dyDescent="0.15">
      <c r="B46" s="1186"/>
      <c r="C46" s="1187"/>
      <c r="D46" s="107"/>
      <c r="E46" s="1190" t="s">
        <v>36</v>
      </c>
      <c r="F46" s="1190"/>
      <c r="G46" s="1190"/>
      <c r="H46" s="1191"/>
      <c r="I46" s="346">
        <v>69</v>
      </c>
      <c r="J46" s="347">
        <v>1</v>
      </c>
      <c r="K46" s="347">
        <v>12</v>
      </c>
      <c r="L46" s="347">
        <v>30</v>
      </c>
      <c r="M46" s="348">
        <v>111</v>
      </c>
    </row>
    <row r="47" spans="2:13" ht="27.75" customHeight="1" x14ac:dyDescent="0.15">
      <c r="B47" s="1186"/>
      <c r="C47" s="1187"/>
      <c r="D47" s="108"/>
      <c r="E47" s="1200" t="s">
        <v>37</v>
      </c>
      <c r="F47" s="1201"/>
      <c r="G47" s="1201"/>
      <c r="H47" s="1202"/>
      <c r="I47" s="346" t="s">
        <v>491</v>
      </c>
      <c r="J47" s="347" t="s">
        <v>491</v>
      </c>
      <c r="K47" s="347" t="s">
        <v>491</v>
      </c>
      <c r="L47" s="347" t="s">
        <v>491</v>
      </c>
      <c r="M47" s="348" t="s">
        <v>491</v>
      </c>
    </row>
    <row r="48" spans="2:13" ht="27.75" customHeight="1" x14ac:dyDescent="0.15">
      <c r="B48" s="1186"/>
      <c r="C48" s="1187"/>
      <c r="D48" s="106"/>
      <c r="E48" s="1190" t="s">
        <v>38</v>
      </c>
      <c r="F48" s="1190"/>
      <c r="G48" s="1190"/>
      <c r="H48" s="1191"/>
      <c r="I48" s="346" t="s">
        <v>491</v>
      </c>
      <c r="J48" s="347" t="s">
        <v>491</v>
      </c>
      <c r="K48" s="347" t="s">
        <v>491</v>
      </c>
      <c r="L48" s="347" t="s">
        <v>491</v>
      </c>
      <c r="M48" s="348" t="s">
        <v>491</v>
      </c>
    </row>
    <row r="49" spans="2:13" ht="27.75" customHeight="1" x14ac:dyDescent="0.15">
      <c r="B49" s="1188"/>
      <c r="C49" s="1189"/>
      <c r="D49" s="106"/>
      <c r="E49" s="1190" t="s">
        <v>39</v>
      </c>
      <c r="F49" s="1190"/>
      <c r="G49" s="1190"/>
      <c r="H49" s="1191"/>
      <c r="I49" s="346" t="s">
        <v>491</v>
      </c>
      <c r="J49" s="347" t="s">
        <v>491</v>
      </c>
      <c r="K49" s="347" t="s">
        <v>491</v>
      </c>
      <c r="L49" s="347" t="s">
        <v>491</v>
      </c>
      <c r="M49" s="348" t="s">
        <v>491</v>
      </c>
    </row>
    <row r="50" spans="2:13" ht="27.75" customHeight="1" x14ac:dyDescent="0.15">
      <c r="B50" s="1184" t="s">
        <v>40</v>
      </c>
      <c r="C50" s="1185"/>
      <c r="D50" s="109"/>
      <c r="E50" s="1190" t="s">
        <v>41</v>
      </c>
      <c r="F50" s="1190"/>
      <c r="G50" s="1190"/>
      <c r="H50" s="1191"/>
      <c r="I50" s="346">
        <v>9417</v>
      </c>
      <c r="J50" s="347">
        <v>10374</v>
      </c>
      <c r="K50" s="347">
        <v>11026</v>
      </c>
      <c r="L50" s="347">
        <v>12084</v>
      </c>
      <c r="M50" s="348">
        <v>12771</v>
      </c>
    </row>
    <row r="51" spans="2:13" ht="27.75" customHeight="1" x14ac:dyDescent="0.15">
      <c r="B51" s="1186"/>
      <c r="C51" s="1187"/>
      <c r="D51" s="106"/>
      <c r="E51" s="1190" t="s">
        <v>42</v>
      </c>
      <c r="F51" s="1190"/>
      <c r="G51" s="1190"/>
      <c r="H51" s="1191"/>
      <c r="I51" s="346">
        <v>5762</v>
      </c>
      <c r="J51" s="347">
        <v>5396</v>
      </c>
      <c r="K51" s="347">
        <v>4624</v>
      </c>
      <c r="L51" s="347">
        <v>4277</v>
      </c>
      <c r="M51" s="348">
        <v>4069</v>
      </c>
    </row>
    <row r="52" spans="2:13" ht="27.75" customHeight="1" x14ac:dyDescent="0.15">
      <c r="B52" s="1188"/>
      <c r="C52" s="1189"/>
      <c r="D52" s="106"/>
      <c r="E52" s="1190" t="s">
        <v>43</v>
      </c>
      <c r="F52" s="1190"/>
      <c r="G52" s="1190"/>
      <c r="H52" s="1191"/>
      <c r="I52" s="346">
        <v>23547</v>
      </c>
      <c r="J52" s="347">
        <v>22809</v>
      </c>
      <c r="K52" s="347">
        <v>21367</v>
      </c>
      <c r="L52" s="347">
        <v>20666</v>
      </c>
      <c r="M52" s="348">
        <v>19973</v>
      </c>
    </row>
    <row r="53" spans="2:13" ht="27.75" customHeight="1" thickBot="1" x14ac:dyDescent="0.2">
      <c r="B53" s="1192" t="s">
        <v>19</v>
      </c>
      <c r="C53" s="1193"/>
      <c r="D53" s="110"/>
      <c r="E53" s="1194" t="s">
        <v>44</v>
      </c>
      <c r="F53" s="1194"/>
      <c r="G53" s="1194"/>
      <c r="H53" s="1195"/>
      <c r="I53" s="349">
        <v>-3831</v>
      </c>
      <c r="J53" s="350">
        <v>-3828</v>
      </c>
      <c r="K53" s="350">
        <v>-5118</v>
      </c>
      <c r="L53" s="350">
        <v>-6152</v>
      </c>
      <c r="M53" s="351">
        <v>-5634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sMsLGBEVOfSl3z4zPl9ZXvBgSuovV5pOyJ1hwKZSW0HVfGvhSpak6K9MoShfdzSP5sMXYCjEt/EdquI6Zp2HKQ==" saltValue="QFc7/K5VCRt/LGFOFUC60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531</v>
      </c>
      <c r="G54" s="119" t="s">
        <v>532</v>
      </c>
      <c r="H54" s="120" t="s">
        <v>533</v>
      </c>
    </row>
    <row r="55" spans="2:8" ht="52.5" customHeight="1" x14ac:dyDescent="0.15">
      <c r="B55" s="121"/>
      <c r="C55" s="1211" t="s">
        <v>46</v>
      </c>
      <c r="D55" s="1211"/>
      <c r="E55" s="1212"/>
      <c r="F55" s="352">
        <v>1899</v>
      </c>
      <c r="G55" s="352">
        <v>1952</v>
      </c>
      <c r="H55" s="353">
        <v>1774</v>
      </c>
    </row>
    <row r="56" spans="2:8" ht="52.5" customHeight="1" x14ac:dyDescent="0.15">
      <c r="B56" s="122"/>
      <c r="C56" s="1213" t="s">
        <v>47</v>
      </c>
      <c r="D56" s="1213"/>
      <c r="E56" s="1214"/>
      <c r="F56" s="354">
        <v>107</v>
      </c>
      <c r="G56" s="354">
        <v>112</v>
      </c>
      <c r="H56" s="355">
        <v>131</v>
      </c>
    </row>
    <row r="57" spans="2:8" ht="53.25" customHeight="1" x14ac:dyDescent="0.15">
      <c r="B57" s="122"/>
      <c r="C57" s="1215" t="s">
        <v>48</v>
      </c>
      <c r="D57" s="1215"/>
      <c r="E57" s="1216"/>
      <c r="F57" s="356">
        <v>7342</v>
      </c>
      <c r="G57" s="356">
        <v>8429</v>
      </c>
      <c r="H57" s="357">
        <v>9347</v>
      </c>
    </row>
    <row r="58" spans="2:8" ht="45.75" customHeight="1" x14ac:dyDescent="0.15">
      <c r="B58" s="123"/>
      <c r="C58" s="1203" t="s">
        <v>554</v>
      </c>
      <c r="D58" s="1204"/>
      <c r="E58" s="1205"/>
      <c r="F58" s="358">
        <v>3526</v>
      </c>
      <c r="G58" s="358">
        <v>4036</v>
      </c>
      <c r="H58" s="359">
        <v>4565</v>
      </c>
    </row>
    <row r="59" spans="2:8" ht="45.75" customHeight="1" x14ac:dyDescent="0.15">
      <c r="B59" s="123"/>
      <c r="C59" s="1203" t="s">
        <v>562</v>
      </c>
      <c r="D59" s="1204"/>
      <c r="E59" s="1205"/>
      <c r="F59" s="358">
        <v>705</v>
      </c>
      <c r="G59" s="358">
        <v>697</v>
      </c>
      <c r="H59" s="359">
        <v>2967</v>
      </c>
    </row>
    <row r="60" spans="2:8" ht="45.75" customHeight="1" x14ac:dyDescent="0.15">
      <c r="B60" s="123"/>
      <c r="C60" s="1203" t="s">
        <v>563</v>
      </c>
      <c r="D60" s="1204"/>
      <c r="E60" s="1205"/>
      <c r="F60" s="358">
        <v>0</v>
      </c>
      <c r="G60" s="358">
        <v>0</v>
      </c>
      <c r="H60" s="359">
        <v>1544</v>
      </c>
    </row>
    <row r="61" spans="2:8" ht="45.75" customHeight="1" x14ac:dyDescent="0.15">
      <c r="B61" s="123"/>
      <c r="C61" s="1203" t="s">
        <v>564</v>
      </c>
      <c r="D61" s="1204"/>
      <c r="E61" s="1205"/>
      <c r="F61" s="358">
        <v>55</v>
      </c>
      <c r="G61" s="358">
        <v>171</v>
      </c>
      <c r="H61" s="359">
        <v>150</v>
      </c>
    </row>
    <row r="62" spans="2:8" ht="45.75" customHeight="1" thickBot="1" x14ac:dyDescent="0.2">
      <c r="B62" s="124"/>
      <c r="C62" s="1206" t="s">
        <v>565</v>
      </c>
      <c r="D62" s="1207"/>
      <c r="E62" s="1208"/>
      <c r="F62" s="360">
        <v>88</v>
      </c>
      <c r="G62" s="360">
        <v>87</v>
      </c>
      <c r="H62" s="361">
        <v>87</v>
      </c>
    </row>
    <row r="63" spans="2:8" ht="52.5" customHeight="1" thickBot="1" x14ac:dyDescent="0.2">
      <c r="B63" s="125"/>
      <c r="C63" s="1209" t="s">
        <v>49</v>
      </c>
      <c r="D63" s="1209"/>
      <c r="E63" s="1210"/>
      <c r="F63" s="362">
        <v>9348</v>
      </c>
      <c r="G63" s="362">
        <v>10492</v>
      </c>
      <c r="H63" s="363">
        <v>11252</v>
      </c>
    </row>
    <row r="64" spans="2:8" x14ac:dyDescent="0.15"/>
  </sheetData>
  <sheetProtection algorithmName="SHA-512" hashValue="hAO16degDIbs19W0rVH5njrfOd0Zy/Z8l1s06oajfUeanY2ADTd/ftF6bp3j/Fv1HPaZ//xz2xxf57f4p+4v+A==" saltValue="JMOlfCZ8n2fg1rxz34s05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528</v>
      </c>
      <c r="G2" s="139"/>
      <c r="H2" s="140"/>
    </row>
    <row r="3" spans="1:8" x14ac:dyDescent="0.15">
      <c r="A3" s="136" t="s">
        <v>521</v>
      </c>
      <c r="B3" s="141"/>
      <c r="C3" s="142"/>
      <c r="D3" s="143">
        <v>68335</v>
      </c>
      <c r="E3" s="144"/>
      <c r="F3" s="145">
        <v>45483</v>
      </c>
      <c r="G3" s="146"/>
      <c r="H3" s="147"/>
    </row>
    <row r="4" spans="1:8" x14ac:dyDescent="0.15">
      <c r="A4" s="148"/>
      <c r="B4" s="149"/>
      <c r="C4" s="150"/>
      <c r="D4" s="151">
        <v>12119</v>
      </c>
      <c r="E4" s="152"/>
      <c r="F4" s="153">
        <v>24241</v>
      </c>
      <c r="G4" s="154"/>
      <c r="H4" s="155"/>
    </row>
    <row r="5" spans="1:8" x14ac:dyDescent="0.15">
      <c r="A5" s="136" t="s">
        <v>523</v>
      </c>
      <c r="B5" s="141"/>
      <c r="C5" s="142"/>
      <c r="D5" s="143">
        <v>39860</v>
      </c>
      <c r="E5" s="144"/>
      <c r="F5" s="145">
        <v>45945</v>
      </c>
      <c r="G5" s="146"/>
      <c r="H5" s="147"/>
    </row>
    <row r="6" spans="1:8" x14ac:dyDescent="0.15">
      <c r="A6" s="148"/>
      <c r="B6" s="149"/>
      <c r="C6" s="150"/>
      <c r="D6" s="151">
        <v>8986</v>
      </c>
      <c r="E6" s="152"/>
      <c r="F6" s="153">
        <v>25180</v>
      </c>
      <c r="G6" s="154"/>
      <c r="H6" s="155"/>
    </row>
    <row r="7" spans="1:8" x14ac:dyDescent="0.15">
      <c r="A7" s="136" t="s">
        <v>524</v>
      </c>
      <c r="B7" s="141"/>
      <c r="C7" s="142"/>
      <c r="D7" s="143">
        <v>25398</v>
      </c>
      <c r="E7" s="144"/>
      <c r="F7" s="145">
        <v>44475</v>
      </c>
      <c r="G7" s="146"/>
      <c r="H7" s="147"/>
    </row>
    <row r="8" spans="1:8" x14ac:dyDescent="0.15">
      <c r="A8" s="148"/>
      <c r="B8" s="149"/>
      <c r="C8" s="150"/>
      <c r="D8" s="151">
        <v>9859</v>
      </c>
      <c r="E8" s="152"/>
      <c r="F8" s="153">
        <v>24780</v>
      </c>
      <c r="G8" s="154"/>
      <c r="H8" s="155"/>
    </row>
    <row r="9" spans="1:8" x14ac:dyDescent="0.15">
      <c r="A9" s="136" t="s">
        <v>525</v>
      </c>
      <c r="B9" s="141"/>
      <c r="C9" s="142"/>
      <c r="D9" s="143">
        <v>30675</v>
      </c>
      <c r="E9" s="144"/>
      <c r="F9" s="145">
        <v>45982</v>
      </c>
      <c r="G9" s="146"/>
      <c r="H9" s="147"/>
    </row>
    <row r="10" spans="1:8" x14ac:dyDescent="0.15">
      <c r="A10" s="148"/>
      <c r="B10" s="149"/>
      <c r="C10" s="150"/>
      <c r="D10" s="151">
        <v>11295</v>
      </c>
      <c r="E10" s="152"/>
      <c r="F10" s="153">
        <v>25583</v>
      </c>
      <c r="G10" s="154"/>
      <c r="H10" s="155"/>
    </row>
    <row r="11" spans="1:8" x14ac:dyDescent="0.15">
      <c r="A11" s="136" t="s">
        <v>526</v>
      </c>
      <c r="B11" s="141"/>
      <c r="C11" s="142"/>
      <c r="D11" s="143">
        <v>43894</v>
      </c>
      <c r="E11" s="144"/>
      <c r="F11" s="145">
        <v>50538</v>
      </c>
      <c r="G11" s="146"/>
      <c r="H11" s="147"/>
    </row>
    <row r="12" spans="1:8" x14ac:dyDescent="0.15">
      <c r="A12" s="148"/>
      <c r="B12" s="149"/>
      <c r="C12" s="156"/>
      <c r="D12" s="151">
        <v>20295</v>
      </c>
      <c r="E12" s="152"/>
      <c r="F12" s="153">
        <v>29053</v>
      </c>
      <c r="G12" s="154"/>
      <c r="H12" s="155"/>
    </row>
    <row r="13" spans="1:8" x14ac:dyDescent="0.15">
      <c r="A13" s="136"/>
      <c r="B13" s="141"/>
      <c r="C13" s="157"/>
      <c r="D13" s="158">
        <v>41632</v>
      </c>
      <c r="E13" s="159"/>
      <c r="F13" s="160">
        <v>46485</v>
      </c>
      <c r="G13" s="161"/>
      <c r="H13" s="147"/>
    </row>
    <row r="14" spans="1:8" x14ac:dyDescent="0.15">
      <c r="A14" s="148"/>
      <c r="B14" s="149"/>
      <c r="C14" s="150"/>
      <c r="D14" s="151">
        <v>12511</v>
      </c>
      <c r="E14" s="152"/>
      <c r="F14" s="153">
        <v>25767</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9</v>
      </c>
      <c r="C19" s="162">
        <f>ROUND(VALUE(SUBSTITUTE(実質収支比率等に係る経年分析!G$48,"▲","-")),2)</f>
        <v>8.8000000000000007</v>
      </c>
      <c r="D19" s="162">
        <f>ROUND(VALUE(SUBSTITUTE(実質収支比率等に係る経年分析!H$48,"▲","-")),2)</f>
        <v>11.46</v>
      </c>
      <c r="E19" s="162">
        <f>ROUND(VALUE(SUBSTITUTE(実質収支比率等に係る経年分析!I$48,"▲","-")),2)</f>
        <v>7.7</v>
      </c>
      <c r="F19" s="162">
        <f>ROUND(VALUE(SUBSTITUTE(実質収支比率等に係る経年分析!J$48,"▲","-")),2)</f>
        <v>7.23</v>
      </c>
    </row>
    <row r="20" spans="1:11" x14ac:dyDescent="0.15">
      <c r="A20" s="162" t="s">
        <v>53</v>
      </c>
      <c r="B20" s="162">
        <f>ROUND(VALUE(SUBSTITUTE(実質収支比率等に係る経年分析!F$47,"▲","-")),2)</f>
        <v>12.12</v>
      </c>
      <c r="C20" s="162">
        <f>ROUND(VALUE(SUBSTITUTE(実質収支比率等に係る経年分析!G$47,"▲","-")),2)</f>
        <v>14.95</v>
      </c>
      <c r="D20" s="162">
        <f>ROUND(VALUE(SUBSTITUTE(実質収支比率等に係る経年分析!H$47,"▲","-")),2)</f>
        <v>15.18</v>
      </c>
      <c r="E20" s="162">
        <f>ROUND(VALUE(SUBSTITUTE(実質収支比率等に係る経年分析!I$47,"▲","-")),2)</f>
        <v>15.42</v>
      </c>
      <c r="F20" s="162">
        <f>ROUND(VALUE(SUBSTITUTE(実質収支比率等に係る経年分析!J$47,"▲","-")),2)</f>
        <v>13.83</v>
      </c>
    </row>
    <row r="21" spans="1:11" x14ac:dyDescent="0.15">
      <c r="A21" s="162" t="s">
        <v>54</v>
      </c>
      <c r="B21" s="162">
        <f>IF(ISNUMBER(VALUE(SUBSTITUTE(実質収支比率等に係る経年分析!F$49,"▲","-"))),ROUND(VALUE(SUBSTITUTE(実質収支比率等に係る経年分析!F$49,"▲","-")),2),NA())</f>
        <v>-1.05</v>
      </c>
      <c r="C21" s="162">
        <f>IF(ISNUMBER(VALUE(SUBSTITUTE(実質収支比率等に係る経年分析!G$49,"▲","-"))),ROUND(VALUE(SUBSTITUTE(実質収支比率等に係る経年分析!G$49,"▲","-")),2),NA())</f>
        <v>-0.76</v>
      </c>
      <c r="D21" s="162">
        <f>IF(ISNUMBER(VALUE(SUBSTITUTE(実質収支比率等に係る経年分析!H$49,"▲","-"))),ROUND(VALUE(SUBSTITUTE(実質収支比率等に係る経年分析!H$49,"▲","-")),2),NA())</f>
        <v>-2.2000000000000002</v>
      </c>
      <c r="E21" s="162">
        <f>IF(ISNUMBER(VALUE(SUBSTITUTE(実質収支比率等に係る経年分析!I$49,"▲","-"))),ROUND(VALUE(SUBSTITUTE(実質収支比率等に係る経年分析!I$49,"▲","-")),2),NA())</f>
        <v>-8.83</v>
      </c>
      <c r="F21" s="162">
        <f>IF(ISNUMBER(VALUE(SUBSTITUTE(実質収支比率等に係る経年分析!J$49,"▲","-"))),ROUND(VALUE(SUBSTITUTE(実質収支比率等に係る経年分析!J$49,"▲","-")),2),NA())</f>
        <v>-5.54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0.32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0.15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0.09</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塩竈市公共用地先行取得事業特別会計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塩竈市後期高齢者医療事業特別会計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0.05</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0.08</v>
      </c>
    </row>
    <row r="31" spans="1:11" x14ac:dyDescent="0.15">
      <c r="A31" s="163" t="str">
        <f>IF(連結実質赤字比率に係る赤字・黒字の構成分析!C$39="",NA(),連結実質赤字比率に係る赤字・黒字の構成分析!C$39)</f>
        <v>塩竈市介護保険事業特別会計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v>
      </c>
    </row>
    <row r="32" spans="1:11" x14ac:dyDescent="0.15">
      <c r="A32" s="163" t="str">
        <f>IF(連結実質赤字比率に係る赤字・黒字の構成分析!C$38="",NA(),連結実質赤字比率に係る赤字・黒字の構成分析!C$38)</f>
        <v>塩竈市国民健康保険事業特別会計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0.28000000000000003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0.17</v>
      </c>
    </row>
    <row r="33" spans="1:16" x14ac:dyDescent="0.15">
      <c r="A33" s="163" t="str">
        <f>IF(連結実質赤字比率に係る赤字・黒字の構成分析!C$37="",NA(),連結実質赤字比率に係る赤字・黒字の構成分析!C$37)</f>
        <v>塩竈市立病院事業会計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0.65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2.4900000000000002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2.46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1.22</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8.67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8.64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11.37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7.69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7.23</v>
      </c>
    </row>
    <row r="35" spans="1:16" x14ac:dyDescent="0.15">
      <c r="A35" s="163" t="str">
        <f>IF(連結実質赤字比率に係る赤字・黒字の構成分析!C$35="",NA(),連結実質赤字比率に係る赤字・黒字の構成分析!C$35)</f>
        <v>塩竈市下水道事業会計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3.37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3.71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4.25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7.48</v>
      </c>
    </row>
    <row r="36" spans="1:16" x14ac:dyDescent="0.15">
      <c r="A36" s="163" t="str">
        <f>IF(連結実質赤字比率に係る赤字・黒字の構成分析!C$34="",NA(),連結実質赤字比率に係る赤字・黒字の構成分析!C$34)</f>
        <v>塩竈市水道事業会計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12.59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13.94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15.16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15.7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16.21</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2603</v>
      </c>
      <c r="E42" s="164"/>
      <c r="F42" s="164"/>
      <c r="G42" s="164">
        <f>'実質公債費比率（分子）の構造'!L$52</f>
        <v>2587</v>
      </c>
      <c r="H42" s="164"/>
      <c r="I42" s="164"/>
      <c r="J42" s="164">
        <f>'実質公債費比率（分子）の構造'!M$52</f>
        <v>2445</v>
      </c>
      <c r="K42" s="164"/>
      <c r="L42" s="164"/>
      <c r="M42" s="164">
        <f>'実質公債費比率（分子）の構造'!N$52</f>
        <v>2410</v>
      </c>
      <c r="N42" s="164"/>
      <c r="O42" s="164"/>
      <c r="P42" s="164">
        <f>'実質公債費比率（分子）の構造'!O$52</f>
        <v>2348</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2</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25</v>
      </c>
      <c r="C45" s="164"/>
      <c r="D45" s="164"/>
      <c r="E45" s="164">
        <f>'実質公債費比率（分子）の構造'!L$49</f>
        <v>45</v>
      </c>
      <c r="F45" s="164"/>
      <c r="G45" s="164"/>
      <c r="H45" s="164">
        <f>'実質公債費比率（分子）の構造'!M$49</f>
        <v>58</v>
      </c>
      <c r="I45" s="164"/>
      <c r="J45" s="164"/>
      <c r="K45" s="164">
        <f>'実質公債費比率（分子）の構造'!N$49</f>
        <v>53</v>
      </c>
      <c r="L45" s="164"/>
      <c r="M45" s="164"/>
      <c r="N45" s="164">
        <f>'実質公債費比率（分子）の構造'!O$49</f>
        <v>56</v>
      </c>
      <c r="O45" s="164"/>
      <c r="P45" s="164"/>
    </row>
    <row r="46" spans="1:16" x14ac:dyDescent="0.15">
      <c r="A46" s="164" t="s">
        <v>64</v>
      </c>
      <c r="B46" s="164">
        <f>'実質公債費比率（分子）の構造'!K$48</f>
        <v>1202</v>
      </c>
      <c r="C46" s="164"/>
      <c r="D46" s="164"/>
      <c r="E46" s="164">
        <f>'実質公債費比率（分子）の構造'!L$48</f>
        <v>1221</v>
      </c>
      <c r="F46" s="164"/>
      <c r="G46" s="164"/>
      <c r="H46" s="164">
        <f>'実質公債費比率（分子）の構造'!M$48</f>
        <v>1170</v>
      </c>
      <c r="I46" s="164"/>
      <c r="J46" s="164"/>
      <c r="K46" s="164">
        <f>'実質公債費比率（分子）の構造'!N$48</f>
        <v>1197</v>
      </c>
      <c r="L46" s="164"/>
      <c r="M46" s="164"/>
      <c r="N46" s="164">
        <f>'実質公債費比率（分子）の構造'!O$48</f>
        <v>1026</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1805</v>
      </c>
      <c r="C49" s="164"/>
      <c r="D49" s="164"/>
      <c r="E49" s="164">
        <f>'実質公債費比率（分子）の構造'!L$45</f>
        <v>1696</v>
      </c>
      <c r="F49" s="164"/>
      <c r="G49" s="164"/>
      <c r="H49" s="164">
        <f>'実質公債費比率（分子）の構造'!M$45</f>
        <v>1752</v>
      </c>
      <c r="I49" s="164"/>
      <c r="J49" s="164"/>
      <c r="K49" s="164">
        <f>'実質公債費比率（分子）の構造'!N$45</f>
        <v>1755</v>
      </c>
      <c r="L49" s="164"/>
      <c r="M49" s="164"/>
      <c r="N49" s="164">
        <f>'実質公債費比率（分子）の構造'!O$45</f>
        <v>1653</v>
      </c>
      <c r="O49" s="164"/>
      <c r="P49" s="164"/>
    </row>
    <row r="50" spans="1:16" x14ac:dyDescent="0.15">
      <c r="A50" s="164" t="s">
        <v>67</v>
      </c>
      <c r="B50" s="164" t="e">
        <f>NA()</f>
        <v>#N/A</v>
      </c>
      <c r="C50" s="164">
        <f>IF(ISNUMBER('実質公債費比率（分子）の構造'!K$53),'実質公債費比率（分子）の構造'!K$53,NA())</f>
        <v>431</v>
      </c>
      <c r="D50" s="164" t="e">
        <f>NA()</f>
        <v>#N/A</v>
      </c>
      <c r="E50" s="164" t="e">
        <f>NA()</f>
        <v>#N/A</v>
      </c>
      <c r="F50" s="164">
        <f>IF(ISNUMBER('実質公債費比率（分子）の構造'!L$53),'実質公債費比率（分子）の構造'!L$53,NA())</f>
        <v>375</v>
      </c>
      <c r="G50" s="164" t="e">
        <f>NA()</f>
        <v>#N/A</v>
      </c>
      <c r="H50" s="164" t="e">
        <f>NA()</f>
        <v>#N/A</v>
      </c>
      <c r="I50" s="164">
        <f>IF(ISNUMBER('実質公債費比率（分子）の構造'!M$53),'実質公債費比率（分子）の構造'!M$53,NA())</f>
        <v>535</v>
      </c>
      <c r="J50" s="164" t="e">
        <f>NA()</f>
        <v>#N/A</v>
      </c>
      <c r="K50" s="164" t="e">
        <f>NA()</f>
        <v>#N/A</v>
      </c>
      <c r="L50" s="164">
        <f>IF(ISNUMBER('実質公債費比率（分子）の構造'!N$53),'実質公債費比率（分子）の構造'!N$53,NA())</f>
        <v>595</v>
      </c>
      <c r="M50" s="164" t="e">
        <f>NA()</f>
        <v>#N/A</v>
      </c>
      <c r="N50" s="164" t="e">
        <f>NA()</f>
        <v>#N/A</v>
      </c>
      <c r="O50" s="164">
        <f>IF(ISNUMBER('実質公債費比率（分子）の構造'!O$53),'実質公債費比率（分子）の構造'!O$53,NA())</f>
        <v>387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23547</v>
      </c>
      <c r="E56" s="163"/>
      <c r="F56" s="163"/>
      <c r="G56" s="163">
        <f>'将来負担比率（分子）の構造'!J$52</f>
        <v>22809</v>
      </c>
      <c r="H56" s="163"/>
      <c r="I56" s="163"/>
      <c r="J56" s="163">
        <f>'将来負担比率（分子）の構造'!K$52</f>
        <v>21367</v>
      </c>
      <c r="K56" s="163"/>
      <c r="L56" s="163"/>
      <c r="M56" s="163">
        <f>'将来負担比率（分子）の構造'!L$52</f>
        <v>20666</v>
      </c>
      <c r="N56" s="163"/>
      <c r="O56" s="163"/>
      <c r="P56" s="163">
        <f>'将来負担比率（分子）の構造'!M$52</f>
        <v>19973</v>
      </c>
    </row>
    <row r="57" spans="1:16" x14ac:dyDescent="0.15">
      <c r="A57" s="163" t="s">
        <v>42</v>
      </c>
      <c r="B57" s="163"/>
      <c r="C57" s="163"/>
      <c r="D57" s="163">
        <f>'将来負担比率（分子）の構造'!I$51</f>
        <v>5762</v>
      </c>
      <c r="E57" s="163"/>
      <c r="F57" s="163"/>
      <c r="G57" s="163">
        <f>'将来負担比率（分子）の構造'!J$51</f>
        <v>5396</v>
      </c>
      <c r="H57" s="163"/>
      <c r="I57" s="163"/>
      <c r="J57" s="163">
        <f>'将来負担比率（分子）の構造'!K$51</f>
        <v>4624</v>
      </c>
      <c r="K57" s="163"/>
      <c r="L57" s="163"/>
      <c r="M57" s="163">
        <f>'将来負担比率（分子）の構造'!L$51</f>
        <v>4277</v>
      </c>
      <c r="N57" s="163"/>
      <c r="O57" s="163"/>
      <c r="P57" s="163">
        <f>'将来負担比率（分子）の構造'!M$51</f>
        <v>4069</v>
      </c>
    </row>
    <row r="58" spans="1:16" x14ac:dyDescent="0.15">
      <c r="A58" s="163" t="s">
        <v>41</v>
      </c>
      <c r="B58" s="163"/>
      <c r="C58" s="163"/>
      <c r="D58" s="163">
        <f>'将来負担比率（分子）の構造'!I$50</f>
        <v>9417</v>
      </c>
      <c r="E58" s="163"/>
      <c r="F58" s="163"/>
      <c r="G58" s="163">
        <f>'将来負担比率（分子）の構造'!J$50</f>
        <v>10374</v>
      </c>
      <c r="H58" s="163"/>
      <c r="I58" s="163"/>
      <c r="J58" s="163">
        <f>'将来負担比率（分子）の構造'!K$50</f>
        <v>11026</v>
      </c>
      <c r="K58" s="163"/>
      <c r="L58" s="163"/>
      <c r="M58" s="163">
        <f>'将来負担比率（分子）の構造'!L$50</f>
        <v>12084</v>
      </c>
      <c r="N58" s="163"/>
      <c r="O58" s="163"/>
      <c r="P58" s="163">
        <f>'将来負担比率（分子）の構造'!M$50</f>
        <v>12771</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69</v>
      </c>
      <c r="C61" s="163"/>
      <c r="D61" s="163"/>
      <c r="E61" s="163">
        <f>'将来負担比率（分子）の構造'!J$46</f>
        <v>1</v>
      </c>
      <c r="F61" s="163"/>
      <c r="G61" s="163"/>
      <c r="H61" s="163">
        <f>'将来負担比率（分子）の構造'!K$46</f>
        <v>12</v>
      </c>
      <c r="I61" s="163"/>
      <c r="J61" s="163"/>
      <c r="K61" s="163">
        <f>'将来負担比率（分子）の構造'!L$46</f>
        <v>30</v>
      </c>
      <c r="L61" s="163"/>
      <c r="M61" s="163"/>
      <c r="N61" s="163">
        <f>'将来負担比率（分子）の構造'!M$46</f>
        <v>111</v>
      </c>
      <c r="O61" s="163"/>
      <c r="P61" s="163"/>
    </row>
    <row r="62" spans="1:16" x14ac:dyDescent="0.15">
      <c r="A62" s="163" t="s">
        <v>35</v>
      </c>
      <c r="B62" s="163">
        <f>'将来負担比率（分子）の構造'!I$45</f>
        <v>3591</v>
      </c>
      <c r="C62" s="163"/>
      <c r="D62" s="163"/>
      <c r="E62" s="163">
        <f>'将来負担比率（分子）の構造'!J$45</f>
        <v>3351</v>
      </c>
      <c r="F62" s="163"/>
      <c r="G62" s="163"/>
      <c r="H62" s="163">
        <f>'将来負担比率（分子）の構造'!K$45</f>
        <v>3257</v>
      </c>
      <c r="I62" s="163"/>
      <c r="J62" s="163"/>
      <c r="K62" s="163">
        <f>'将来負担比率（分子）の構造'!L$45</f>
        <v>3188</v>
      </c>
      <c r="L62" s="163"/>
      <c r="M62" s="163"/>
      <c r="N62" s="163">
        <f>'将来負担比率（分子）の構造'!M$45</f>
        <v>3203</v>
      </c>
      <c r="O62" s="163"/>
      <c r="P62" s="163"/>
    </row>
    <row r="63" spans="1:16" x14ac:dyDescent="0.15">
      <c r="A63" s="163" t="s">
        <v>34</v>
      </c>
      <c r="B63" s="163">
        <f>'将来負担比率（分子）の構造'!I$44</f>
        <v>892</v>
      </c>
      <c r="C63" s="163"/>
      <c r="D63" s="163"/>
      <c r="E63" s="163">
        <f>'将来負担比率（分子）の構造'!J$44</f>
        <v>861</v>
      </c>
      <c r="F63" s="163"/>
      <c r="G63" s="163"/>
      <c r="H63" s="163">
        <f>'将来負担比率（分子）の構造'!K$44</f>
        <v>665</v>
      </c>
      <c r="I63" s="163"/>
      <c r="J63" s="163"/>
      <c r="K63" s="163">
        <f>'将来負担比率（分子）の構造'!L$44</f>
        <v>632</v>
      </c>
      <c r="L63" s="163"/>
      <c r="M63" s="163"/>
      <c r="N63" s="163">
        <f>'将来負担比率（分子）の構造'!M$44</f>
        <v>620</v>
      </c>
      <c r="O63" s="163"/>
      <c r="P63" s="163"/>
    </row>
    <row r="64" spans="1:16" x14ac:dyDescent="0.15">
      <c r="A64" s="163" t="s">
        <v>33</v>
      </c>
      <c r="B64" s="163">
        <f>'将来負担比率（分子）の構造'!I$43</f>
        <v>11946</v>
      </c>
      <c r="C64" s="163"/>
      <c r="D64" s="163"/>
      <c r="E64" s="163">
        <f>'将来負担比率（分子）の構造'!J$43</f>
        <v>12376</v>
      </c>
      <c r="F64" s="163"/>
      <c r="G64" s="163"/>
      <c r="H64" s="163">
        <f>'将来負担比率（分子）の構造'!K$43</f>
        <v>10150</v>
      </c>
      <c r="I64" s="163"/>
      <c r="J64" s="163"/>
      <c r="K64" s="163">
        <f>'将来負担比率（分子）の構造'!L$43</f>
        <v>9803</v>
      </c>
      <c r="L64" s="163"/>
      <c r="M64" s="163"/>
      <c r="N64" s="163">
        <f>'将来負担比率（分子）の構造'!M$43</f>
        <v>9780</v>
      </c>
      <c r="O64" s="163"/>
      <c r="P64" s="163"/>
    </row>
    <row r="65" spans="1:16" x14ac:dyDescent="0.15">
      <c r="A65" s="163" t="s">
        <v>32</v>
      </c>
      <c r="B65" s="163">
        <f>'将来負担比率（分子）の構造'!I$42</f>
        <v>2</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18394</v>
      </c>
      <c r="C66" s="163"/>
      <c r="D66" s="163"/>
      <c r="E66" s="163">
        <f>'将来負担比率（分子）の構造'!J$41</f>
        <v>18161</v>
      </c>
      <c r="F66" s="163"/>
      <c r="G66" s="163"/>
      <c r="H66" s="163">
        <f>'将来負担比率（分子）の構造'!K$41</f>
        <v>17816</v>
      </c>
      <c r="I66" s="163"/>
      <c r="J66" s="163"/>
      <c r="K66" s="163">
        <f>'将来負担比率（分子）の構造'!L$41</f>
        <v>17223</v>
      </c>
      <c r="L66" s="163"/>
      <c r="M66" s="163"/>
      <c r="N66" s="163">
        <f>'将来負担比率（分子）の構造'!M$41</f>
        <v>17464</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1899</v>
      </c>
      <c r="C72" s="167">
        <f>基金残高に係る経年分析!G55</f>
        <v>1952</v>
      </c>
      <c r="D72" s="167">
        <f>基金残高に係る経年分析!H55</f>
        <v>1774</v>
      </c>
    </row>
    <row r="73" spans="1:16" x14ac:dyDescent="0.15">
      <c r="A73" s="166" t="s">
        <v>74</v>
      </c>
      <c r="B73" s="167">
        <f>基金残高に係る経年分析!F56</f>
        <v>107</v>
      </c>
      <c r="C73" s="167">
        <f>基金残高に係る経年分析!G56</f>
        <v>112</v>
      </c>
      <c r="D73" s="167">
        <f>基金残高に係る経年分析!H56</f>
        <v>131</v>
      </c>
    </row>
    <row r="74" spans="1:16" x14ac:dyDescent="0.15">
      <c r="A74" s="166" t="s">
        <v>75</v>
      </c>
      <c r="B74" s="167">
        <f>基金残高に係る経年分析!F57</f>
        <v>7342</v>
      </c>
      <c r="C74" s="167">
        <f>基金残高に係る経年分析!G57</f>
        <v>8429</v>
      </c>
      <c r="D74" s="167">
        <f>基金残高に係る経年分析!H57</f>
        <v>9347</v>
      </c>
    </row>
  </sheetData>
  <sheetProtection algorithmName="SHA-512" hashValue="tcqqUIv90vDgGYatAtLONITcV36w1lJ8ANTq0YNvreFrTESMzFoWLgud11BvHyaUncExZ6T5C8bnLGRfzrhkfg==" saltValue="RJLgoTntQgakR1cmOKExk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5908356</v>
      </c>
      <c r="S5" s="677"/>
      <c r="T5" s="677"/>
      <c r="U5" s="677"/>
      <c r="V5" s="677"/>
      <c r="W5" s="677"/>
      <c r="X5" s="677"/>
      <c r="Y5" s="702"/>
      <c r="Z5" s="715">
        <v>19.100000000000001</v>
      </c>
      <c r="AA5" s="715"/>
      <c r="AB5" s="715"/>
      <c r="AC5" s="715"/>
      <c r="AD5" s="716">
        <v>5422556</v>
      </c>
      <c r="AE5" s="716"/>
      <c r="AF5" s="716"/>
      <c r="AG5" s="716"/>
      <c r="AH5" s="716"/>
      <c r="AI5" s="716"/>
      <c r="AJ5" s="716"/>
      <c r="AK5" s="716"/>
      <c r="AL5" s="703">
        <v>41.8</v>
      </c>
      <c r="AM5" s="685"/>
      <c r="AN5" s="685"/>
      <c r="AO5" s="704"/>
      <c r="AP5" s="679" t="s">
        <v>216</v>
      </c>
      <c r="AQ5" s="680"/>
      <c r="AR5" s="680"/>
      <c r="AS5" s="680"/>
      <c r="AT5" s="680"/>
      <c r="AU5" s="680"/>
      <c r="AV5" s="680"/>
      <c r="AW5" s="680"/>
      <c r="AX5" s="680"/>
      <c r="AY5" s="680"/>
      <c r="AZ5" s="680"/>
      <c r="BA5" s="680"/>
      <c r="BB5" s="680"/>
      <c r="BC5" s="680"/>
      <c r="BD5" s="680"/>
      <c r="BE5" s="680"/>
      <c r="BF5" s="681"/>
      <c r="BG5" s="621">
        <v>5422556</v>
      </c>
      <c r="BH5" s="622"/>
      <c r="BI5" s="622"/>
      <c r="BJ5" s="622"/>
      <c r="BK5" s="622"/>
      <c r="BL5" s="622"/>
      <c r="BM5" s="622"/>
      <c r="BN5" s="623"/>
      <c r="BO5" s="659">
        <v>91.8</v>
      </c>
      <c r="BP5" s="659"/>
      <c r="BQ5" s="659"/>
      <c r="BR5" s="659"/>
      <c r="BS5" s="660">
        <v>43876</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124674</v>
      </c>
      <c r="S6" s="622"/>
      <c r="T6" s="622"/>
      <c r="U6" s="622"/>
      <c r="V6" s="622"/>
      <c r="W6" s="622"/>
      <c r="X6" s="622"/>
      <c r="Y6" s="623"/>
      <c r="Z6" s="659">
        <v>0.4</v>
      </c>
      <c r="AA6" s="659"/>
      <c r="AB6" s="659"/>
      <c r="AC6" s="659"/>
      <c r="AD6" s="660">
        <v>124674</v>
      </c>
      <c r="AE6" s="660"/>
      <c r="AF6" s="660"/>
      <c r="AG6" s="660"/>
      <c r="AH6" s="660"/>
      <c r="AI6" s="660"/>
      <c r="AJ6" s="660"/>
      <c r="AK6" s="660"/>
      <c r="AL6" s="624">
        <v>1</v>
      </c>
      <c r="AM6" s="625"/>
      <c r="AN6" s="625"/>
      <c r="AO6" s="661"/>
      <c r="AP6" s="618" t="s">
        <v>221</v>
      </c>
      <c r="AQ6" s="619"/>
      <c r="AR6" s="619"/>
      <c r="AS6" s="619"/>
      <c r="AT6" s="619"/>
      <c r="AU6" s="619"/>
      <c r="AV6" s="619"/>
      <c r="AW6" s="619"/>
      <c r="AX6" s="619"/>
      <c r="AY6" s="619"/>
      <c r="AZ6" s="619"/>
      <c r="BA6" s="619"/>
      <c r="BB6" s="619"/>
      <c r="BC6" s="619"/>
      <c r="BD6" s="619"/>
      <c r="BE6" s="619"/>
      <c r="BF6" s="620"/>
      <c r="BG6" s="621">
        <v>5422556</v>
      </c>
      <c r="BH6" s="622"/>
      <c r="BI6" s="622"/>
      <c r="BJ6" s="622"/>
      <c r="BK6" s="622"/>
      <c r="BL6" s="622"/>
      <c r="BM6" s="622"/>
      <c r="BN6" s="623"/>
      <c r="BO6" s="659">
        <v>91.8</v>
      </c>
      <c r="BP6" s="659"/>
      <c r="BQ6" s="659"/>
      <c r="BR6" s="659"/>
      <c r="BS6" s="660">
        <v>43876</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207879</v>
      </c>
      <c r="CS6" s="622"/>
      <c r="CT6" s="622"/>
      <c r="CU6" s="622"/>
      <c r="CV6" s="622"/>
      <c r="CW6" s="622"/>
      <c r="CX6" s="622"/>
      <c r="CY6" s="623"/>
      <c r="CZ6" s="703">
        <v>0.7</v>
      </c>
      <c r="DA6" s="685"/>
      <c r="DB6" s="685"/>
      <c r="DC6" s="705"/>
      <c r="DD6" s="627" t="s">
        <v>121</v>
      </c>
      <c r="DE6" s="622"/>
      <c r="DF6" s="622"/>
      <c r="DG6" s="622"/>
      <c r="DH6" s="622"/>
      <c r="DI6" s="622"/>
      <c r="DJ6" s="622"/>
      <c r="DK6" s="622"/>
      <c r="DL6" s="622"/>
      <c r="DM6" s="622"/>
      <c r="DN6" s="622"/>
      <c r="DO6" s="622"/>
      <c r="DP6" s="623"/>
      <c r="DQ6" s="627">
        <v>207879</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2061</v>
      </c>
      <c r="S7" s="622"/>
      <c r="T7" s="622"/>
      <c r="U7" s="622"/>
      <c r="V7" s="622"/>
      <c r="W7" s="622"/>
      <c r="X7" s="622"/>
      <c r="Y7" s="623"/>
      <c r="Z7" s="659">
        <v>0</v>
      </c>
      <c r="AA7" s="659"/>
      <c r="AB7" s="659"/>
      <c r="AC7" s="659"/>
      <c r="AD7" s="660">
        <v>2061</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2402609</v>
      </c>
      <c r="BH7" s="622"/>
      <c r="BI7" s="622"/>
      <c r="BJ7" s="622"/>
      <c r="BK7" s="622"/>
      <c r="BL7" s="622"/>
      <c r="BM7" s="622"/>
      <c r="BN7" s="623"/>
      <c r="BO7" s="659">
        <v>40.700000000000003</v>
      </c>
      <c r="BP7" s="659"/>
      <c r="BQ7" s="659"/>
      <c r="BR7" s="659"/>
      <c r="BS7" s="660">
        <v>43876</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7128859</v>
      </c>
      <c r="CS7" s="622"/>
      <c r="CT7" s="622"/>
      <c r="CU7" s="622"/>
      <c r="CV7" s="622"/>
      <c r="CW7" s="622"/>
      <c r="CX7" s="622"/>
      <c r="CY7" s="623"/>
      <c r="CZ7" s="659">
        <v>24</v>
      </c>
      <c r="DA7" s="659"/>
      <c r="DB7" s="659"/>
      <c r="DC7" s="659"/>
      <c r="DD7" s="627">
        <v>38343</v>
      </c>
      <c r="DE7" s="622"/>
      <c r="DF7" s="622"/>
      <c r="DG7" s="622"/>
      <c r="DH7" s="622"/>
      <c r="DI7" s="622"/>
      <c r="DJ7" s="622"/>
      <c r="DK7" s="622"/>
      <c r="DL7" s="622"/>
      <c r="DM7" s="622"/>
      <c r="DN7" s="622"/>
      <c r="DO7" s="622"/>
      <c r="DP7" s="623"/>
      <c r="DQ7" s="627">
        <v>3261033</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35103</v>
      </c>
      <c r="S8" s="622"/>
      <c r="T8" s="622"/>
      <c r="U8" s="622"/>
      <c r="V8" s="622"/>
      <c r="W8" s="622"/>
      <c r="X8" s="622"/>
      <c r="Y8" s="623"/>
      <c r="Z8" s="659">
        <v>0.1</v>
      </c>
      <c r="AA8" s="659"/>
      <c r="AB8" s="659"/>
      <c r="AC8" s="659"/>
      <c r="AD8" s="660">
        <v>35103</v>
      </c>
      <c r="AE8" s="660"/>
      <c r="AF8" s="660"/>
      <c r="AG8" s="660"/>
      <c r="AH8" s="660"/>
      <c r="AI8" s="660"/>
      <c r="AJ8" s="660"/>
      <c r="AK8" s="660"/>
      <c r="AL8" s="624">
        <v>0.3</v>
      </c>
      <c r="AM8" s="625"/>
      <c r="AN8" s="625"/>
      <c r="AO8" s="661"/>
      <c r="AP8" s="618" t="s">
        <v>227</v>
      </c>
      <c r="AQ8" s="619"/>
      <c r="AR8" s="619"/>
      <c r="AS8" s="619"/>
      <c r="AT8" s="619"/>
      <c r="AU8" s="619"/>
      <c r="AV8" s="619"/>
      <c r="AW8" s="619"/>
      <c r="AX8" s="619"/>
      <c r="AY8" s="619"/>
      <c r="AZ8" s="619"/>
      <c r="BA8" s="619"/>
      <c r="BB8" s="619"/>
      <c r="BC8" s="619"/>
      <c r="BD8" s="619"/>
      <c r="BE8" s="619"/>
      <c r="BF8" s="620"/>
      <c r="BG8" s="621">
        <v>77874</v>
      </c>
      <c r="BH8" s="622"/>
      <c r="BI8" s="622"/>
      <c r="BJ8" s="622"/>
      <c r="BK8" s="622"/>
      <c r="BL8" s="622"/>
      <c r="BM8" s="622"/>
      <c r="BN8" s="623"/>
      <c r="BO8" s="659">
        <v>1.3</v>
      </c>
      <c r="BP8" s="659"/>
      <c r="BQ8" s="659"/>
      <c r="BR8" s="659"/>
      <c r="BS8" s="660" t="s">
        <v>121</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10763269</v>
      </c>
      <c r="CS8" s="622"/>
      <c r="CT8" s="622"/>
      <c r="CU8" s="622"/>
      <c r="CV8" s="622"/>
      <c r="CW8" s="622"/>
      <c r="CX8" s="622"/>
      <c r="CY8" s="623"/>
      <c r="CZ8" s="659">
        <v>36.299999999999997</v>
      </c>
      <c r="DA8" s="659"/>
      <c r="DB8" s="659"/>
      <c r="DC8" s="659"/>
      <c r="DD8" s="627">
        <v>429843</v>
      </c>
      <c r="DE8" s="622"/>
      <c r="DF8" s="622"/>
      <c r="DG8" s="622"/>
      <c r="DH8" s="622"/>
      <c r="DI8" s="622"/>
      <c r="DJ8" s="622"/>
      <c r="DK8" s="622"/>
      <c r="DL8" s="622"/>
      <c r="DM8" s="622"/>
      <c r="DN8" s="622"/>
      <c r="DO8" s="622"/>
      <c r="DP8" s="623"/>
      <c r="DQ8" s="627">
        <v>5316145</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46803</v>
      </c>
      <c r="S9" s="622"/>
      <c r="T9" s="622"/>
      <c r="U9" s="622"/>
      <c r="V9" s="622"/>
      <c r="W9" s="622"/>
      <c r="X9" s="622"/>
      <c r="Y9" s="623"/>
      <c r="Z9" s="659">
        <v>0.2</v>
      </c>
      <c r="AA9" s="659"/>
      <c r="AB9" s="659"/>
      <c r="AC9" s="659"/>
      <c r="AD9" s="660">
        <v>46803</v>
      </c>
      <c r="AE9" s="660"/>
      <c r="AF9" s="660"/>
      <c r="AG9" s="660"/>
      <c r="AH9" s="660"/>
      <c r="AI9" s="660"/>
      <c r="AJ9" s="660"/>
      <c r="AK9" s="660"/>
      <c r="AL9" s="624">
        <v>0.4</v>
      </c>
      <c r="AM9" s="625"/>
      <c r="AN9" s="625"/>
      <c r="AO9" s="661"/>
      <c r="AP9" s="618" t="s">
        <v>230</v>
      </c>
      <c r="AQ9" s="619"/>
      <c r="AR9" s="619"/>
      <c r="AS9" s="619"/>
      <c r="AT9" s="619"/>
      <c r="AU9" s="619"/>
      <c r="AV9" s="619"/>
      <c r="AW9" s="619"/>
      <c r="AX9" s="619"/>
      <c r="AY9" s="619"/>
      <c r="AZ9" s="619"/>
      <c r="BA9" s="619"/>
      <c r="BB9" s="619"/>
      <c r="BC9" s="619"/>
      <c r="BD9" s="619"/>
      <c r="BE9" s="619"/>
      <c r="BF9" s="620"/>
      <c r="BG9" s="621">
        <v>2038195</v>
      </c>
      <c r="BH9" s="622"/>
      <c r="BI9" s="622"/>
      <c r="BJ9" s="622"/>
      <c r="BK9" s="622"/>
      <c r="BL9" s="622"/>
      <c r="BM9" s="622"/>
      <c r="BN9" s="623"/>
      <c r="BO9" s="659">
        <v>34.5</v>
      </c>
      <c r="BP9" s="659"/>
      <c r="BQ9" s="659"/>
      <c r="BR9" s="659"/>
      <c r="BS9" s="660" t="s">
        <v>121</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2057184</v>
      </c>
      <c r="CS9" s="622"/>
      <c r="CT9" s="622"/>
      <c r="CU9" s="622"/>
      <c r="CV9" s="622"/>
      <c r="CW9" s="622"/>
      <c r="CX9" s="622"/>
      <c r="CY9" s="623"/>
      <c r="CZ9" s="659">
        <v>6.9</v>
      </c>
      <c r="DA9" s="659"/>
      <c r="DB9" s="659"/>
      <c r="DC9" s="659"/>
      <c r="DD9" s="627">
        <v>106991</v>
      </c>
      <c r="DE9" s="622"/>
      <c r="DF9" s="622"/>
      <c r="DG9" s="622"/>
      <c r="DH9" s="622"/>
      <c r="DI9" s="622"/>
      <c r="DJ9" s="622"/>
      <c r="DK9" s="622"/>
      <c r="DL9" s="622"/>
      <c r="DM9" s="622"/>
      <c r="DN9" s="622"/>
      <c r="DO9" s="622"/>
      <c r="DP9" s="623"/>
      <c r="DQ9" s="627">
        <v>1617826</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121</v>
      </c>
      <c r="S10" s="622"/>
      <c r="T10" s="622"/>
      <c r="U10" s="622"/>
      <c r="V10" s="622"/>
      <c r="W10" s="622"/>
      <c r="X10" s="622"/>
      <c r="Y10" s="623"/>
      <c r="Z10" s="659" t="s">
        <v>121</v>
      </c>
      <c r="AA10" s="659"/>
      <c r="AB10" s="659"/>
      <c r="AC10" s="659"/>
      <c r="AD10" s="660" t="s">
        <v>121</v>
      </c>
      <c r="AE10" s="660"/>
      <c r="AF10" s="660"/>
      <c r="AG10" s="660"/>
      <c r="AH10" s="660"/>
      <c r="AI10" s="660"/>
      <c r="AJ10" s="660"/>
      <c r="AK10" s="660"/>
      <c r="AL10" s="624" t="s">
        <v>121</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132823</v>
      </c>
      <c r="BH10" s="622"/>
      <c r="BI10" s="622"/>
      <c r="BJ10" s="622"/>
      <c r="BK10" s="622"/>
      <c r="BL10" s="622"/>
      <c r="BM10" s="622"/>
      <c r="BN10" s="623"/>
      <c r="BO10" s="659">
        <v>2.2000000000000002</v>
      </c>
      <c r="BP10" s="659"/>
      <c r="BQ10" s="659"/>
      <c r="BR10" s="659"/>
      <c r="BS10" s="660" t="s">
        <v>121</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75100</v>
      </c>
      <c r="CS10" s="622"/>
      <c r="CT10" s="622"/>
      <c r="CU10" s="622"/>
      <c r="CV10" s="622"/>
      <c r="CW10" s="622"/>
      <c r="CX10" s="622"/>
      <c r="CY10" s="623"/>
      <c r="CZ10" s="659">
        <v>0.3</v>
      </c>
      <c r="DA10" s="659"/>
      <c r="DB10" s="659"/>
      <c r="DC10" s="659"/>
      <c r="DD10" s="627" t="s">
        <v>121</v>
      </c>
      <c r="DE10" s="622"/>
      <c r="DF10" s="622"/>
      <c r="DG10" s="622"/>
      <c r="DH10" s="622"/>
      <c r="DI10" s="622"/>
      <c r="DJ10" s="622"/>
      <c r="DK10" s="622"/>
      <c r="DL10" s="622"/>
      <c r="DM10" s="622"/>
      <c r="DN10" s="622"/>
      <c r="DO10" s="622"/>
      <c r="DP10" s="623"/>
      <c r="DQ10" s="627">
        <v>10100</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1332622</v>
      </c>
      <c r="S11" s="622"/>
      <c r="T11" s="622"/>
      <c r="U11" s="622"/>
      <c r="V11" s="622"/>
      <c r="W11" s="622"/>
      <c r="X11" s="622"/>
      <c r="Y11" s="623"/>
      <c r="Z11" s="624">
        <v>4.3</v>
      </c>
      <c r="AA11" s="625"/>
      <c r="AB11" s="625"/>
      <c r="AC11" s="626"/>
      <c r="AD11" s="627">
        <v>1332622</v>
      </c>
      <c r="AE11" s="622"/>
      <c r="AF11" s="622"/>
      <c r="AG11" s="622"/>
      <c r="AH11" s="622"/>
      <c r="AI11" s="622"/>
      <c r="AJ11" s="622"/>
      <c r="AK11" s="623"/>
      <c r="AL11" s="624">
        <v>10.3</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153717</v>
      </c>
      <c r="BH11" s="622"/>
      <c r="BI11" s="622"/>
      <c r="BJ11" s="622"/>
      <c r="BK11" s="622"/>
      <c r="BL11" s="622"/>
      <c r="BM11" s="622"/>
      <c r="BN11" s="623"/>
      <c r="BO11" s="659">
        <v>2.6</v>
      </c>
      <c r="BP11" s="659"/>
      <c r="BQ11" s="659"/>
      <c r="BR11" s="659"/>
      <c r="BS11" s="660">
        <v>43876</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463671</v>
      </c>
      <c r="CS11" s="622"/>
      <c r="CT11" s="622"/>
      <c r="CU11" s="622"/>
      <c r="CV11" s="622"/>
      <c r="CW11" s="622"/>
      <c r="CX11" s="622"/>
      <c r="CY11" s="623"/>
      <c r="CZ11" s="659">
        <v>1.6</v>
      </c>
      <c r="DA11" s="659"/>
      <c r="DB11" s="659"/>
      <c r="DC11" s="659"/>
      <c r="DD11" s="627">
        <v>121772</v>
      </c>
      <c r="DE11" s="622"/>
      <c r="DF11" s="622"/>
      <c r="DG11" s="622"/>
      <c r="DH11" s="622"/>
      <c r="DI11" s="622"/>
      <c r="DJ11" s="622"/>
      <c r="DK11" s="622"/>
      <c r="DL11" s="622"/>
      <c r="DM11" s="622"/>
      <c r="DN11" s="622"/>
      <c r="DO11" s="622"/>
      <c r="DP11" s="623"/>
      <c r="DQ11" s="627">
        <v>114467</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2701</v>
      </c>
      <c r="S12" s="622"/>
      <c r="T12" s="622"/>
      <c r="U12" s="622"/>
      <c r="V12" s="622"/>
      <c r="W12" s="622"/>
      <c r="X12" s="622"/>
      <c r="Y12" s="623"/>
      <c r="Z12" s="659">
        <v>0</v>
      </c>
      <c r="AA12" s="659"/>
      <c r="AB12" s="659"/>
      <c r="AC12" s="659"/>
      <c r="AD12" s="660">
        <v>2701</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2412132</v>
      </c>
      <c r="BH12" s="622"/>
      <c r="BI12" s="622"/>
      <c r="BJ12" s="622"/>
      <c r="BK12" s="622"/>
      <c r="BL12" s="622"/>
      <c r="BM12" s="622"/>
      <c r="BN12" s="623"/>
      <c r="BO12" s="659">
        <v>40.799999999999997</v>
      </c>
      <c r="BP12" s="659"/>
      <c r="BQ12" s="659"/>
      <c r="BR12" s="659"/>
      <c r="BS12" s="660" t="s">
        <v>121</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750222</v>
      </c>
      <c r="CS12" s="622"/>
      <c r="CT12" s="622"/>
      <c r="CU12" s="622"/>
      <c r="CV12" s="622"/>
      <c r="CW12" s="622"/>
      <c r="CX12" s="622"/>
      <c r="CY12" s="623"/>
      <c r="CZ12" s="659">
        <v>2.5</v>
      </c>
      <c r="DA12" s="659"/>
      <c r="DB12" s="659"/>
      <c r="DC12" s="659"/>
      <c r="DD12" s="627" t="s">
        <v>121</v>
      </c>
      <c r="DE12" s="622"/>
      <c r="DF12" s="622"/>
      <c r="DG12" s="622"/>
      <c r="DH12" s="622"/>
      <c r="DI12" s="622"/>
      <c r="DJ12" s="622"/>
      <c r="DK12" s="622"/>
      <c r="DL12" s="622"/>
      <c r="DM12" s="622"/>
      <c r="DN12" s="622"/>
      <c r="DO12" s="622"/>
      <c r="DP12" s="623"/>
      <c r="DQ12" s="627">
        <v>232717</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121</v>
      </c>
      <c r="S13" s="622"/>
      <c r="T13" s="622"/>
      <c r="U13" s="622"/>
      <c r="V13" s="622"/>
      <c r="W13" s="622"/>
      <c r="X13" s="622"/>
      <c r="Y13" s="623"/>
      <c r="Z13" s="659" t="s">
        <v>121</v>
      </c>
      <c r="AA13" s="659"/>
      <c r="AB13" s="659"/>
      <c r="AC13" s="659"/>
      <c r="AD13" s="660" t="s">
        <v>121</v>
      </c>
      <c r="AE13" s="660"/>
      <c r="AF13" s="660"/>
      <c r="AG13" s="660"/>
      <c r="AH13" s="660"/>
      <c r="AI13" s="660"/>
      <c r="AJ13" s="660"/>
      <c r="AK13" s="660"/>
      <c r="AL13" s="624" t="s">
        <v>121</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2402174</v>
      </c>
      <c r="BH13" s="622"/>
      <c r="BI13" s="622"/>
      <c r="BJ13" s="622"/>
      <c r="BK13" s="622"/>
      <c r="BL13" s="622"/>
      <c r="BM13" s="622"/>
      <c r="BN13" s="623"/>
      <c r="BO13" s="659">
        <v>40.700000000000003</v>
      </c>
      <c r="BP13" s="659"/>
      <c r="BQ13" s="659"/>
      <c r="BR13" s="659"/>
      <c r="BS13" s="660" t="s">
        <v>121</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2824868</v>
      </c>
      <c r="CS13" s="622"/>
      <c r="CT13" s="622"/>
      <c r="CU13" s="622"/>
      <c r="CV13" s="622"/>
      <c r="CW13" s="622"/>
      <c r="CX13" s="622"/>
      <c r="CY13" s="623"/>
      <c r="CZ13" s="659">
        <v>9.5</v>
      </c>
      <c r="DA13" s="659"/>
      <c r="DB13" s="659"/>
      <c r="DC13" s="659"/>
      <c r="DD13" s="627">
        <v>289774</v>
      </c>
      <c r="DE13" s="622"/>
      <c r="DF13" s="622"/>
      <c r="DG13" s="622"/>
      <c r="DH13" s="622"/>
      <c r="DI13" s="622"/>
      <c r="DJ13" s="622"/>
      <c r="DK13" s="622"/>
      <c r="DL13" s="622"/>
      <c r="DM13" s="622"/>
      <c r="DN13" s="622"/>
      <c r="DO13" s="622"/>
      <c r="DP13" s="623"/>
      <c r="DQ13" s="627">
        <v>1770835</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121</v>
      </c>
      <c r="S14" s="622"/>
      <c r="T14" s="622"/>
      <c r="U14" s="622"/>
      <c r="V14" s="622"/>
      <c r="W14" s="622"/>
      <c r="X14" s="622"/>
      <c r="Y14" s="623"/>
      <c r="Z14" s="659" t="s">
        <v>121</v>
      </c>
      <c r="AA14" s="659"/>
      <c r="AB14" s="659"/>
      <c r="AC14" s="659"/>
      <c r="AD14" s="660" t="s">
        <v>121</v>
      </c>
      <c r="AE14" s="660"/>
      <c r="AF14" s="660"/>
      <c r="AG14" s="660"/>
      <c r="AH14" s="660"/>
      <c r="AI14" s="660"/>
      <c r="AJ14" s="660"/>
      <c r="AK14" s="660"/>
      <c r="AL14" s="624" t="s">
        <v>121</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149351</v>
      </c>
      <c r="BH14" s="622"/>
      <c r="BI14" s="622"/>
      <c r="BJ14" s="622"/>
      <c r="BK14" s="622"/>
      <c r="BL14" s="622"/>
      <c r="BM14" s="622"/>
      <c r="BN14" s="623"/>
      <c r="BO14" s="659">
        <v>2.5</v>
      </c>
      <c r="BP14" s="659"/>
      <c r="BQ14" s="659"/>
      <c r="BR14" s="659"/>
      <c r="BS14" s="660" t="s">
        <v>121</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777623</v>
      </c>
      <c r="CS14" s="622"/>
      <c r="CT14" s="622"/>
      <c r="CU14" s="622"/>
      <c r="CV14" s="622"/>
      <c r="CW14" s="622"/>
      <c r="CX14" s="622"/>
      <c r="CY14" s="623"/>
      <c r="CZ14" s="659">
        <v>2.6</v>
      </c>
      <c r="DA14" s="659"/>
      <c r="DB14" s="659"/>
      <c r="DC14" s="659"/>
      <c r="DD14" s="627">
        <v>119218</v>
      </c>
      <c r="DE14" s="622"/>
      <c r="DF14" s="622"/>
      <c r="DG14" s="622"/>
      <c r="DH14" s="622"/>
      <c r="DI14" s="622"/>
      <c r="DJ14" s="622"/>
      <c r="DK14" s="622"/>
      <c r="DL14" s="622"/>
      <c r="DM14" s="622"/>
      <c r="DN14" s="622"/>
      <c r="DO14" s="622"/>
      <c r="DP14" s="623"/>
      <c r="DQ14" s="627">
        <v>678173</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16330</v>
      </c>
      <c r="S15" s="622"/>
      <c r="T15" s="622"/>
      <c r="U15" s="622"/>
      <c r="V15" s="622"/>
      <c r="W15" s="622"/>
      <c r="X15" s="622"/>
      <c r="Y15" s="623"/>
      <c r="Z15" s="659">
        <v>0.1</v>
      </c>
      <c r="AA15" s="659"/>
      <c r="AB15" s="659"/>
      <c r="AC15" s="659"/>
      <c r="AD15" s="660">
        <v>16330</v>
      </c>
      <c r="AE15" s="660"/>
      <c r="AF15" s="660"/>
      <c r="AG15" s="660"/>
      <c r="AH15" s="660"/>
      <c r="AI15" s="660"/>
      <c r="AJ15" s="660"/>
      <c r="AK15" s="660"/>
      <c r="AL15" s="624">
        <v>0.1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458464</v>
      </c>
      <c r="BH15" s="622"/>
      <c r="BI15" s="622"/>
      <c r="BJ15" s="622"/>
      <c r="BK15" s="622"/>
      <c r="BL15" s="622"/>
      <c r="BM15" s="622"/>
      <c r="BN15" s="623"/>
      <c r="BO15" s="659">
        <v>7.8</v>
      </c>
      <c r="BP15" s="659"/>
      <c r="BQ15" s="659"/>
      <c r="BR15" s="659"/>
      <c r="BS15" s="660" t="s">
        <v>121</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2763380</v>
      </c>
      <c r="CS15" s="622"/>
      <c r="CT15" s="622"/>
      <c r="CU15" s="622"/>
      <c r="CV15" s="622"/>
      <c r="CW15" s="622"/>
      <c r="CX15" s="622"/>
      <c r="CY15" s="623"/>
      <c r="CZ15" s="659">
        <v>9.3000000000000007</v>
      </c>
      <c r="DA15" s="659"/>
      <c r="DB15" s="659"/>
      <c r="DC15" s="659"/>
      <c r="DD15" s="627">
        <v>1164511</v>
      </c>
      <c r="DE15" s="622"/>
      <c r="DF15" s="622"/>
      <c r="DG15" s="622"/>
      <c r="DH15" s="622"/>
      <c r="DI15" s="622"/>
      <c r="DJ15" s="622"/>
      <c r="DK15" s="622"/>
      <c r="DL15" s="622"/>
      <c r="DM15" s="622"/>
      <c r="DN15" s="622"/>
      <c r="DO15" s="622"/>
      <c r="DP15" s="623"/>
      <c r="DQ15" s="627">
        <v>1501584</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120323</v>
      </c>
      <c r="S16" s="622"/>
      <c r="T16" s="622"/>
      <c r="U16" s="622"/>
      <c r="V16" s="622"/>
      <c r="W16" s="622"/>
      <c r="X16" s="622"/>
      <c r="Y16" s="623"/>
      <c r="Z16" s="659">
        <v>0.4</v>
      </c>
      <c r="AA16" s="659"/>
      <c r="AB16" s="659"/>
      <c r="AC16" s="659"/>
      <c r="AD16" s="660">
        <v>120323</v>
      </c>
      <c r="AE16" s="660"/>
      <c r="AF16" s="660"/>
      <c r="AG16" s="660"/>
      <c r="AH16" s="660"/>
      <c r="AI16" s="660"/>
      <c r="AJ16" s="660"/>
      <c r="AK16" s="660"/>
      <c r="AL16" s="624">
        <v>0.9</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121</v>
      </c>
      <c r="BH16" s="622"/>
      <c r="BI16" s="622"/>
      <c r="BJ16" s="622"/>
      <c r="BK16" s="622"/>
      <c r="BL16" s="622"/>
      <c r="BM16" s="622"/>
      <c r="BN16" s="623"/>
      <c r="BO16" s="659" t="s">
        <v>121</v>
      </c>
      <c r="BP16" s="659"/>
      <c r="BQ16" s="659"/>
      <c r="BR16" s="659"/>
      <c r="BS16" s="660" t="s">
        <v>121</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98664</v>
      </c>
      <c r="CS16" s="622"/>
      <c r="CT16" s="622"/>
      <c r="CU16" s="622"/>
      <c r="CV16" s="622"/>
      <c r="CW16" s="622"/>
      <c r="CX16" s="622"/>
      <c r="CY16" s="623"/>
      <c r="CZ16" s="659">
        <v>0.3</v>
      </c>
      <c r="DA16" s="659"/>
      <c r="DB16" s="659"/>
      <c r="DC16" s="659"/>
      <c r="DD16" s="627" t="s">
        <v>121</v>
      </c>
      <c r="DE16" s="622"/>
      <c r="DF16" s="622"/>
      <c r="DG16" s="622"/>
      <c r="DH16" s="622"/>
      <c r="DI16" s="622"/>
      <c r="DJ16" s="622"/>
      <c r="DK16" s="622"/>
      <c r="DL16" s="622"/>
      <c r="DM16" s="622"/>
      <c r="DN16" s="622"/>
      <c r="DO16" s="622"/>
      <c r="DP16" s="623"/>
      <c r="DQ16" s="627" t="s">
        <v>121</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292113</v>
      </c>
      <c r="S17" s="622"/>
      <c r="T17" s="622"/>
      <c r="U17" s="622"/>
      <c r="V17" s="622"/>
      <c r="W17" s="622"/>
      <c r="X17" s="622"/>
      <c r="Y17" s="623"/>
      <c r="Z17" s="659">
        <v>0.9</v>
      </c>
      <c r="AA17" s="659"/>
      <c r="AB17" s="659"/>
      <c r="AC17" s="659"/>
      <c r="AD17" s="660">
        <v>292113</v>
      </c>
      <c r="AE17" s="660"/>
      <c r="AF17" s="660"/>
      <c r="AG17" s="660"/>
      <c r="AH17" s="660"/>
      <c r="AI17" s="660"/>
      <c r="AJ17" s="660"/>
      <c r="AK17" s="660"/>
      <c r="AL17" s="624">
        <v>2.2999999999999998</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121</v>
      </c>
      <c r="BH17" s="622"/>
      <c r="BI17" s="622"/>
      <c r="BJ17" s="622"/>
      <c r="BK17" s="622"/>
      <c r="BL17" s="622"/>
      <c r="BM17" s="622"/>
      <c r="BN17" s="623"/>
      <c r="BO17" s="659" t="s">
        <v>121</v>
      </c>
      <c r="BP17" s="659"/>
      <c r="BQ17" s="659"/>
      <c r="BR17" s="659"/>
      <c r="BS17" s="660" t="s">
        <v>121</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1653276</v>
      </c>
      <c r="CS17" s="622"/>
      <c r="CT17" s="622"/>
      <c r="CU17" s="622"/>
      <c r="CV17" s="622"/>
      <c r="CW17" s="622"/>
      <c r="CX17" s="622"/>
      <c r="CY17" s="623"/>
      <c r="CZ17" s="659">
        <v>5.6</v>
      </c>
      <c r="DA17" s="659"/>
      <c r="DB17" s="659"/>
      <c r="DC17" s="659"/>
      <c r="DD17" s="627" t="s">
        <v>121</v>
      </c>
      <c r="DE17" s="622"/>
      <c r="DF17" s="622"/>
      <c r="DG17" s="622"/>
      <c r="DH17" s="622"/>
      <c r="DI17" s="622"/>
      <c r="DJ17" s="622"/>
      <c r="DK17" s="622"/>
      <c r="DL17" s="622"/>
      <c r="DM17" s="622"/>
      <c r="DN17" s="622"/>
      <c r="DO17" s="622"/>
      <c r="DP17" s="623"/>
      <c r="DQ17" s="627">
        <v>1525009</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73538</v>
      </c>
      <c r="S18" s="622"/>
      <c r="T18" s="622"/>
      <c r="U18" s="622"/>
      <c r="V18" s="622"/>
      <c r="W18" s="622"/>
      <c r="X18" s="622"/>
      <c r="Y18" s="623"/>
      <c r="Z18" s="659">
        <v>0.2</v>
      </c>
      <c r="AA18" s="659"/>
      <c r="AB18" s="659"/>
      <c r="AC18" s="659"/>
      <c r="AD18" s="660">
        <v>73538</v>
      </c>
      <c r="AE18" s="660"/>
      <c r="AF18" s="660"/>
      <c r="AG18" s="660"/>
      <c r="AH18" s="660"/>
      <c r="AI18" s="660"/>
      <c r="AJ18" s="660"/>
      <c r="AK18" s="660"/>
      <c r="AL18" s="624">
        <v>0.6</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121</v>
      </c>
      <c r="BH18" s="622"/>
      <c r="BI18" s="622"/>
      <c r="BJ18" s="622"/>
      <c r="BK18" s="622"/>
      <c r="BL18" s="622"/>
      <c r="BM18" s="622"/>
      <c r="BN18" s="623"/>
      <c r="BO18" s="659" t="s">
        <v>121</v>
      </c>
      <c r="BP18" s="659"/>
      <c r="BQ18" s="659"/>
      <c r="BR18" s="659"/>
      <c r="BS18" s="660" t="s">
        <v>121</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v>101968</v>
      </c>
      <c r="CS18" s="622"/>
      <c r="CT18" s="622"/>
      <c r="CU18" s="622"/>
      <c r="CV18" s="622"/>
      <c r="CW18" s="622"/>
      <c r="CX18" s="622"/>
      <c r="CY18" s="623"/>
      <c r="CZ18" s="659">
        <v>0.3</v>
      </c>
      <c r="DA18" s="659"/>
      <c r="DB18" s="659"/>
      <c r="DC18" s="659"/>
      <c r="DD18" s="627" t="s">
        <v>121</v>
      </c>
      <c r="DE18" s="622"/>
      <c r="DF18" s="622"/>
      <c r="DG18" s="622"/>
      <c r="DH18" s="622"/>
      <c r="DI18" s="622"/>
      <c r="DJ18" s="622"/>
      <c r="DK18" s="622"/>
      <c r="DL18" s="622"/>
      <c r="DM18" s="622"/>
      <c r="DN18" s="622"/>
      <c r="DO18" s="622"/>
      <c r="DP18" s="623"/>
      <c r="DQ18" s="627">
        <v>71991</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218551</v>
      </c>
      <c r="S19" s="622"/>
      <c r="T19" s="622"/>
      <c r="U19" s="622"/>
      <c r="V19" s="622"/>
      <c r="W19" s="622"/>
      <c r="X19" s="622"/>
      <c r="Y19" s="623"/>
      <c r="Z19" s="659">
        <v>0.7</v>
      </c>
      <c r="AA19" s="659"/>
      <c r="AB19" s="659"/>
      <c r="AC19" s="659"/>
      <c r="AD19" s="660">
        <v>218551</v>
      </c>
      <c r="AE19" s="660"/>
      <c r="AF19" s="660"/>
      <c r="AG19" s="660"/>
      <c r="AH19" s="660"/>
      <c r="AI19" s="660"/>
      <c r="AJ19" s="660"/>
      <c r="AK19" s="660"/>
      <c r="AL19" s="624">
        <v>1.7</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485800</v>
      </c>
      <c r="BH19" s="622"/>
      <c r="BI19" s="622"/>
      <c r="BJ19" s="622"/>
      <c r="BK19" s="622"/>
      <c r="BL19" s="622"/>
      <c r="BM19" s="622"/>
      <c r="BN19" s="623"/>
      <c r="BO19" s="659">
        <v>8.1999999999999993</v>
      </c>
      <c r="BP19" s="659"/>
      <c r="BQ19" s="659"/>
      <c r="BR19" s="659"/>
      <c r="BS19" s="660" t="s">
        <v>121</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121</v>
      </c>
      <c r="CS19" s="622"/>
      <c r="CT19" s="622"/>
      <c r="CU19" s="622"/>
      <c r="CV19" s="622"/>
      <c r="CW19" s="622"/>
      <c r="CX19" s="622"/>
      <c r="CY19" s="623"/>
      <c r="CZ19" s="659" t="s">
        <v>121</v>
      </c>
      <c r="DA19" s="659"/>
      <c r="DB19" s="659"/>
      <c r="DC19" s="659"/>
      <c r="DD19" s="627" t="s">
        <v>121</v>
      </c>
      <c r="DE19" s="622"/>
      <c r="DF19" s="622"/>
      <c r="DG19" s="622"/>
      <c r="DH19" s="622"/>
      <c r="DI19" s="622"/>
      <c r="DJ19" s="622"/>
      <c r="DK19" s="622"/>
      <c r="DL19" s="622"/>
      <c r="DM19" s="622"/>
      <c r="DN19" s="622"/>
      <c r="DO19" s="622"/>
      <c r="DP19" s="623"/>
      <c r="DQ19" s="627" t="s">
        <v>121</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v>24</v>
      </c>
      <c r="S20" s="622"/>
      <c r="T20" s="622"/>
      <c r="U20" s="622"/>
      <c r="V20" s="622"/>
      <c r="W20" s="622"/>
      <c r="X20" s="622"/>
      <c r="Y20" s="623"/>
      <c r="Z20" s="659">
        <v>0</v>
      </c>
      <c r="AA20" s="659"/>
      <c r="AB20" s="659"/>
      <c r="AC20" s="659"/>
      <c r="AD20" s="660">
        <v>24</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485800</v>
      </c>
      <c r="BH20" s="622"/>
      <c r="BI20" s="622"/>
      <c r="BJ20" s="622"/>
      <c r="BK20" s="622"/>
      <c r="BL20" s="622"/>
      <c r="BM20" s="622"/>
      <c r="BN20" s="623"/>
      <c r="BO20" s="659">
        <v>8.1999999999999993</v>
      </c>
      <c r="BP20" s="659"/>
      <c r="BQ20" s="659"/>
      <c r="BR20" s="659"/>
      <c r="BS20" s="660" t="s">
        <v>121</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29665963</v>
      </c>
      <c r="CS20" s="622"/>
      <c r="CT20" s="622"/>
      <c r="CU20" s="622"/>
      <c r="CV20" s="622"/>
      <c r="CW20" s="622"/>
      <c r="CX20" s="622"/>
      <c r="CY20" s="623"/>
      <c r="CZ20" s="659">
        <v>100</v>
      </c>
      <c r="DA20" s="659"/>
      <c r="DB20" s="659"/>
      <c r="DC20" s="659"/>
      <c r="DD20" s="627">
        <v>2270452</v>
      </c>
      <c r="DE20" s="622"/>
      <c r="DF20" s="622"/>
      <c r="DG20" s="622"/>
      <c r="DH20" s="622"/>
      <c r="DI20" s="622"/>
      <c r="DJ20" s="622"/>
      <c r="DK20" s="622"/>
      <c r="DL20" s="622"/>
      <c r="DM20" s="622"/>
      <c r="DN20" s="622"/>
      <c r="DO20" s="622"/>
      <c r="DP20" s="623"/>
      <c r="DQ20" s="627">
        <v>16307759</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6235286</v>
      </c>
      <c r="S21" s="622"/>
      <c r="T21" s="622"/>
      <c r="U21" s="622"/>
      <c r="V21" s="622"/>
      <c r="W21" s="622"/>
      <c r="X21" s="622"/>
      <c r="Y21" s="623"/>
      <c r="Z21" s="659">
        <v>20.2</v>
      </c>
      <c r="AA21" s="659"/>
      <c r="AB21" s="659"/>
      <c r="AC21" s="659"/>
      <c r="AD21" s="660">
        <v>5480004</v>
      </c>
      <c r="AE21" s="660"/>
      <c r="AF21" s="660"/>
      <c r="AG21" s="660"/>
      <c r="AH21" s="660"/>
      <c r="AI21" s="660"/>
      <c r="AJ21" s="660"/>
      <c r="AK21" s="660"/>
      <c r="AL21" s="624">
        <v>42.3</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121</v>
      </c>
      <c r="BH21" s="622"/>
      <c r="BI21" s="622"/>
      <c r="BJ21" s="622"/>
      <c r="BK21" s="622"/>
      <c r="BL21" s="622"/>
      <c r="BM21" s="622"/>
      <c r="BN21" s="623"/>
      <c r="BO21" s="659" t="s">
        <v>121</v>
      </c>
      <c r="BP21" s="659"/>
      <c r="BQ21" s="659"/>
      <c r="BR21" s="659"/>
      <c r="BS21" s="660" t="s">
        <v>121</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5480004</v>
      </c>
      <c r="S22" s="622"/>
      <c r="T22" s="622"/>
      <c r="U22" s="622"/>
      <c r="V22" s="622"/>
      <c r="W22" s="622"/>
      <c r="X22" s="622"/>
      <c r="Y22" s="623"/>
      <c r="Z22" s="659">
        <v>17.7</v>
      </c>
      <c r="AA22" s="659"/>
      <c r="AB22" s="659"/>
      <c r="AC22" s="659"/>
      <c r="AD22" s="660">
        <v>5480004</v>
      </c>
      <c r="AE22" s="660"/>
      <c r="AF22" s="660"/>
      <c r="AG22" s="660"/>
      <c r="AH22" s="660"/>
      <c r="AI22" s="660"/>
      <c r="AJ22" s="660"/>
      <c r="AK22" s="660"/>
      <c r="AL22" s="624">
        <v>42.3</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121</v>
      </c>
      <c r="BH22" s="622"/>
      <c r="BI22" s="622"/>
      <c r="BJ22" s="622"/>
      <c r="BK22" s="622"/>
      <c r="BL22" s="622"/>
      <c r="BM22" s="622"/>
      <c r="BN22" s="623"/>
      <c r="BO22" s="659" t="s">
        <v>121</v>
      </c>
      <c r="BP22" s="659"/>
      <c r="BQ22" s="659"/>
      <c r="BR22" s="659"/>
      <c r="BS22" s="660" t="s">
        <v>121</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538618</v>
      </c>
      <c r="S23" s="622"/>
      <c r="T23" s="622"/>
      <c r="U23" s="622"/>
      <c r="V23" s="622"/>
      <c r="W23" s="622"/>
      <c r="X23" s="622"/>
      <c r="Y23" s="623"/>
      <c r="Z23" s="659">
        <v>1.7</v>
      </c>
      <c r="AA23" s="659"/>
      <c r="AB23" s="659"/>
      <c r="AC23" s="659"/>
      <c r="AD23" s="660" t="s">
        <v>121</v>
      </c>
      <c r="AE23" s="660"/>
      <c r="AF23" s="660"/>
      <c r="AG23" s="660"/>
      <c r="AH23" s="660"/>
      <c r="AI23" s="660"/>
      <c r="AJ23" s="660"/>
      <c r="AK23" s="660"/>
      <c r="AL23" s="624" t="s">
        <v>121</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485800</v>
      </c>
      <c r="BH23" s="622"/>
      <c r="BI23" s="622"/>
      <c r="BJ23" s="622"/>
      <c r="BK23" s="622"/>
      <c r="BL23" s="622"/>
      <c r="BM23" s="622"/>
      <c r="BN23" s="623"/>
      <c r="BO23" s="659">
        <v>8.1999999999999993</v>
      </c>
      <c r="BP23" s="659"/>
      <c r="BQ23" s="659"/>
      <c r="BR23" s="659"/>
      <c r="BS23" s="660" t="s">
        <v>121</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v>216664</v>
      </c>
      <c r="S24" s="622"/>
      <c r="T24" s="622"/>
      <c r="U24" s="622"/>
      <c r="V24" s="622"/>
      <c r="W24" s="622"/>
      <c r="X24" s="622"/>
      <c r="Y24" s="623"/>
      <c r="Z24" s="659">
        <v>0.7</v>
      </c>
      <c r="AA24" s="659"/>
      <c r="AB24" s="659"/>
      <c r="AC24" s="659"/>
      <c r="AD24" s="660" t="s">
        <v>121</v>
      </c>
      <c r="AE24" s="660"/>
      <c r="AF24" s="660"/>
      <c r="AG24" s="660"/>
      <c r="AH24" s="660"/>
      <c r="AI24" s="660"/>
      <c r="AJ24" s="660"/>
      <c r="AK24" s="660"/>
      <c r="AL24" s="624" t="s">
        <v>121</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121</v>
      </c>
      <c r="BH24" s="622"/>
      <c r="BI24" s="622"/>
      <c r="BJ24" s="622"/>
      <c r="BK24" s="622"/>
      <c r="BL24" s="622"/>
      <c r="BM24" s="622"/>
      <c r="BN24" s="623"/>
      <c r="BO24" s="659" t="s">
        <v>121</v>
      </c>
      <c r="BP24" s="659"/>
      <c r="BQ24" s="659"/>
      <c r="BR24" s="659"/>
      <c r="BS24" s="660" t="s">
        <v>121</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12055129</v>
      </c>
      <c r="CS24" s="677"/>
      <c r="CT24" s="677"/>
      <c r="CU24" s="677"/>
      <c r="CV24" s="677"/>
      <c r="CW24" s="677"/>
      <c r="CX24" s="677"/>
      <c r="CY24" s="702"/>
      <c r="CZ24" s="703">
        <v>40.6</v>
      </c>
      <c r="DA24" s="685"/>
      <c r="DB24" s="685"/>
      <c r="DC24" s="705"/>
      <c r="DD24" s="701">
        <v>7135331</v>
      </c>
      <c r="DE24" s="677"/>
      <c r="DF24" s="677"/>
      <c r="DG24" s="677"/>
      <c r="DH24" s="677"/>
      <c r="DI24" s="677"/>
      <c r="DJ24" s="677"/>
      <c r="DK24" s="702"/>
      <c r="DL24" s="701">
        <v>6536457</v>
      </c>
      <c r="DM24" s="677"/>
      <c r="DN24" s="677"/>
      <c r="DO24" s="677"/>
      <c r="DP24" s="677"/>
      <c r="DQ24" s="677"/>
      <c r="DR24" s="677"/>
      <c r="DS24" s="677"/>
      <c r="DT24" s="677"/>
      <c r="DU24" s="677"/>
      <c r="DV24" s="702"/>
      <c r="DW24" s="703">
        <v>50.3</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14116372</v>
      </c>
      <c r="S25" s="622"/>
      <c r="T25" s="622"/>
      <c r="U25" s="622"/>
      <c r="V25" s="622"/>
      <c r="W25" s="622"/>
      <c r="X25" s="622"/>
      <c r="Y25" s="623"/>
      <c r="Z25" s="659">
        <v>45.7</v>
      </c>
      <c r="AA25" s="659"/>
      <c r="AB25" s="659"/>
      <c r="AC25" s="659"/>
      <c r="AD25" s="660">
        <v>12875290</v>
      </c>
      <c r="AE25" s="660"/>
      <c r="AF25" s="660"/>
      <c r="AG25" s="660"/>
      <c r="AH25" s="660"/>
      <c r="AI25" s="660"/>
      <c r="AJ25" s="660"/>
      <c r="AK25" s="660"/>
      <c r="AL25" s="624">
        <v>99.3</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121</v>
      </c>
      <c r="BH25" s="622"/>
      <c r="BI25" s="622"/>
      <c r="BJ25" s="622"/>
      <c r="BK25" s="622"/>
      <c r="BL25" s="622"/>
      <c r="BM25" s="622"/>
      <c r="BN25" s="623"/>
      <c r="BO25" s="659" t="s">
        <v>121</v>
      </c>
      <c r="BP25" s="659"/>
      <c r="BQ25" s="659"/>
      <c r="BR25" s="659"/>
      <c r="BS25" s="660" t="s">
        <v>121</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3777023</v>
      </c>
      <c r="CS25" s="634"/>
      <c r="CT25" s="634"/>
      <c r="CU25" s="634"/>
      <c r="CV25" s="634"/>
      <c r="CW25" s="634"/>
      <c r="CX25" s="634"/>
      <c r="CY25" s="635"/>
      <c r="CZ25" s="624">
        <v>12.7</v>
      </c>
      <c r="DA25" s="636"/>
      <c r="DB25" s="636"/>
      <c r="DC25" s="637"/>
      <c r="DD25" s="627">
        <v>3448608</v>
      </c>
      <c r="DE25" s="634"/>
      <c r="DF25" s="634"/>
      <c r="DG25" s="634"/>
      <c r="DH25" s="634"/>
      <c r="DI25" s="634"/>
      <c r="DJ25" s="634"/>
      <c r="DK25" s="635"/>
      <c r="DL25" s="627">
        <v>3394231</v>
      </c>
      <c r="DM25" s="634"/>
      <c r="DN25" s="634"/>
      <c r="DO25" s="634"/>
      <c r="DP25" s="634"/>
      <c r="DQ25" s="634"/>
      <c r="DR25" s="634"/>
      <c r="DS25" s="634"/>
      <c r="DT25" s="634"/>
      <c r="DU25" s="634"/>
      <c r="DV25" s="635"/>
      <c r="DW25" s="624">
        <v>26.1</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5730</v>
      </c>
      <c r="S26" s="622"/>
      <c r="T26" s="622"/>
      <c r="U26" s="622"/>
      <c r="V26" s="622"/>
      <c r="W26" s="622"/>
      <c r="X26" s="622"/>
      <c r="Y26" s="623"/>
      <c r="Z26" s="659">
        <v>0</v>
      </c>
      <c r="AA26" s="659"/>
      <c r="AB26" s="659"/>
      <c r="AC26" s="659"/>
      <c r="AD26" s="660">
        <v>5730</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121</v>
      </c>
      <c r="BH26" s="622"/>
      <c r="BI26" s="622"/>
      <c r="BJ26" s="622"/>
      <c r="BK26" s="622"/>
      <c r="BL26" s="622"/>
      <c r="BM26" s="622"/>
      <c r="BN26" s="623"/>
      <c r="BO26" s="659" t="s">
        <v>121</v>
      </c>
      <c r="BP26" s="659"/>
      <c r="BQ26" s="659"/>
      <c r="BR26" s="659"/>
      <c r="BS26" s="660" t="s">
        <v>121</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2331530</v>
      </c>
      <c r="CS26" s="622"/>
      <c r="CT26" s="622"/>
      <c r="CU26" s="622"/>
      <c r="CV26" s="622"/>
      <c r="CW26" s="622"/>
      <c r="CX26" s="622"/>
      <c r="CY26" s="623"/>
      <c r="CZ26" s="624">
        <v>7.9</v>
      </c>
      <c r="DA26" s="636"/>
      <c r="DB26" s="636"/>
      <c r="DC26" s="637"/>
      <c r="DD26" s="627">
        <v>2116072</v>
      </c>
      <c r="DE26" s="622"/>
      <c r="DF26" s="622"/>
      <c r="DG26" s="622"/>
      <c r="DH26" s="622"/>
      <c r="DI26" s="622"/>
      <c r="DJ26" s="622"/>
      <c r="DK26" s="623"/>
      <c r="DL26" s="627" t="s">
        <v>121</v>
      </c>
      <c r="DM26" s="622"/>
      <c r="DN26" s="622"/>
      <c r="DO26" s="622"/>
      <c r="DP26" s="622"/>
      <c r="DQ26" s="622"/>
      <c r="DR26" s="622"/>
      <c r="DS26" s="622"/>
      <c r="DT26" s="622"/>
      <c r="DU26" s="622"/>
      <c r="DV26" s="623"/>
      <c r="DW26" s="624" t="s">
        <v>121</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65799</v>
      </c>
      <c r="S27" s="622"/>
      <c r="T27" s="622"/>
      <c r="U27" s="622"/>
      <c r="V27" s="622"/>
      <c r="W27" s="622"/>
      <c r="X27" s="622"/>
      <c r="Y27" s="623"/>
      <c r="Z27" s="659">
        <v>0.2</v>
      </c>
      <c r="AA27" s="659"/>
      <c r="AB27" s="659"/>
      <c r="AC27" s="659"/>
      <c r="AD27" s="660" t="s">
        <v>121</v>
      </c>
      <c r="AE27" s="660"/>
      <c r="AF27" s="660"/>
      <c r="AG27" s="660"/>
      <c r="AH27" s="660"/>
      <c r="AI27" s="660"/>
      <c r="AJ27" s="660"/>
      <c r="AK27" s="660"/>
      <c r="AL27" s="624" t="s">
        <v>121</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5908356</v>
      </c>
      <c r="BH27" s="622"/>
      <c r="BI27" s="622"/>
      <c r="BJ27" s="622"/>
      <c r="BK27" s="622"/>
      <c r="BL27" s="622"/>
      <c r="BM27" s="622"/>
      <c r="BN27" s="623"/>
      <c r="BO27" s="659">
        <v>100</v>
      </c>
      <c r="BP27" s="659"/>
      <c r="BQ27" s="659"/>
      <c r="BR27" s="659"/>
      <c r="BS27" s="660">
        <v>43876</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6624830</v>
      </c>
      <c r="CS27" s="634"/>
      <c r="CT27" s="634"/>
      <c r="CU27" s="634"/>
      <c r="CV27" s="634"/>
      <c r="CW27" s="634"/>
      <c r="CX27" s="634"/>
      <c r="CY27" s="635"/>
      <c r="CZ27" s="624">
        <v>22.3</v>
      </c>
      <c r="DA27" s="636"/>
      <c r="DB27" s="636"/>
      <c r="DC27" s="637"/>
      <c r="DD27" s="627">
        <v>2161714</v>
      </c>
      <c r="DE27" s="634"/>
      <c r="DF27" s="634"/>
      <c r="DG27" s="634"/>
      <c r="DH27" s="634"/>
      <c r="DI27" s="634"/>
      <c r="DJ27" s="634"/>
      <c r="DK27" s="635"/>
      <c r="DL27" s="627">
        <v>1617217</v>
      </c>
      <c r="DM27" s="634"/>
      <c r="DN27" s="634"/>
      <c r="DO27" s="634"/>
      <c r="DP27" s="634"/>
      <c r="DQ27" s="634"/>
      <c r="DR27" s="634"/>
      <c r="DS27" s="634"/>
      <c r="DT27" s="634"/>
      <c r="DU27" s="634"/>
      <c r="DV27" s="635"/>
      <c r="DW27" s="624">
        <v>12.4</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303983</v>
      </c>
      <c r="S28" s="622"/>
      <c r="T28" s="622"/>
      <c r="U28" s="622"/>
      <c r="V28" s="622"/>
      <c r="W28" s="622"/>
      <c r="X28" s="622"/>
      <c r="Y28" s="623"/>
      <c r="Z28" s="659">
        <v>1</v>
      </c>
      <c r="AA28" s="659"/>
      <c r="AB28" s="659"/>
      <c r="AC28" s="659"/>
      <c r="AD28" s="660">
        <v>27833</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1653276</v>
      </c>
      <c r="CS28" s="622"/>
      <c r="CT28" s="622"/>
      <c r="CU28" s="622"/>
      <c r="CV28" s="622"/>
      <c r="CW28" s="622"/>
      <c r="CX28" s="622"/>
      <c r="CY28" s="623"/>
      <c r="CZ28" s="624">
        <v>5.6</v>
      </c>
      <c r="DA28" s="636"/>
      <c r="DB28" s="636"/>
      <c r="DC28" s="637"/>
      <c r="DD28" s="627">
        <v>1525009</v>
      </c>
      <c r="DE28" s="622"/>
      <c r="DF28" s="622"/>
      <c r="DG28" s="622"/>
      <c r="DH28" s="622"/>
      <c r="DI28" s="622"/>
      <c r="DJ28" s="622"/>
      <c r="DK28" s="623"/>
      <c r="DL28" s="627">
        <v>1525009</v>
      </c>
      <c r="DM28" s="622"/>
      <c r="DN28" s="622"/>
      <c r="DO28" s="622"/>
      <c r="DP28" s="622"/>
      <c r="DQ28" s="622"/>
      <c r="DR28" s="622"/>
      <c r="DS28" s="622"/>
      <c r="DT28" s="622"/>
      <c r="DU28" s="622"/>
      <c r="DV28" s="623"/>
      <c r="DW28" s="624">
        <v>11.7</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93014</v>
      </c>
      <c r="S29" s="622"/>
      <c r="T29" s="622"/>
      <c r="U29" s="622"/>
      <c r="V29" s="622"/>
      <c r="W29" s="622"/>
      <c r="X29" s="622"/>
      <c r="Y29" s="623"/>
      <c r="Z29" s="659">
        <v>0.3</v>
      </c>
      <c r="AA29" s="659"/>
      <c r="AB29" s="659"/>
      <c r="AC29" s="659"/>
      <c r="AD29" s="660" t="s">
        <v>121</v>
      </c>
      <c r="AE29" s="660"/>
      <c r="AF29" s="660"/>
      <c r="AG29" s="660"/>
      <c r="AH29" s="660"/>
      <c r="AI29" s="660"/>
      <c r="AJ29" s="660"/>
      <c r="AK29" s="660"/>
      <c r="AL29" s="624" t="s">
        <v>121</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1653253</v>
      </c>
      <c r="CS29" s="634"/>
      <c r="CT29" s="634"/>
      <c r="CU29" s="634"/>
      <c r="CV29" s="634"/>
      <c r="CW29" s="634"/>
      <c r="CX29" s="634"/>
      <c r="CY29" s="635"/>
      <c r="CZ29" s="624">
        <v>5.6</v>
      </c>
      <c r="DA29" s="636"/>
      <c r="DB29" s="636"/>
      <c r="DC29" s="637"/>
      <c r="DD29" s="627">
        <v>1524986</v>
      </c>
      <c r="DE29" s="634"/>
      <c r="DF29" s="634"/>
      <c r="DG29" s="634"/>
      <c r="DH29" s="634"/>
      <c r="DI29" s="634"/>
      <c r="DJ29" s="634"/>
      <c r="DK29" s="635"/>
      <c r="DL29" s="627">
        <v>1524986</v>
      </c>
      <c r="DM29" s="634"/>
      <c r="DN29" s="634"/>
      <c r="DO29" s="634"/>
      <c r="DP29" s="634"/>
      <c r="DQ29" s="634"/>
      <c r="DR29" s="634"/>
      <c r="DS29" s="634"/>
      <c r="DT29" s="634"/>
      <c r="DU29" s="634"/>
      <c r="DV29" s="635"/>
      <c r="DW29" s="624">
        <v>11.7</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5202290</v>
      </c>
      <c r="S30" s="622"/>
      <c r="T30" s="622"/>
      <c r="U30" s="622"/>
      <c r="V30" s="622"/>
      <c r="W30" s="622"/>
      <c r="X30" s="622"/>
      <c r="Y30" s="623"/>
      <c r="Z30" s="659">
        <v>16.8</v>
      </c>
      <c r="AA30" s="659"/>
      <c r="AB30" s="659"/>
      <c r="AC30" s="659"/>
      <c r="AD30" s="660" t="s">
        <v>121</v>
      </c>
      <c r="AE30" s="660"/>
      <c r="AF30" s="660"/>
      <c r="AG30" s="660"/>
      <c r="AH30" s="660"/>
      <c r="AI30" s="660"/>
      <c r="AJ30" s="660"/>
      <c r="AK30" s="660"/>
      <c r="AL30" s="624" t="s">
        <v>121</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1590318</v>
      </c>
      <c r="CS30" s="622"/>
      <c r="CT30" s="622"/>
      <c r="CU30" s="622"/>
      <c r="CV30" s="622"/>
      <c r="CW30" s="622"/>
      <c r="CX30" s="622"/>
      <c r="CY30" s="623"/>
      <c r="CZ30" s="624">
        <v>5.4</v>
      </c>
      <c r="DA30" s="636"/>
      <c r="DB30" s="636"/>
      <c r="DC30" s="637"/>
      <c r="DD30" s="627">
        <v>1469476</v>
      </c>
      <c r="DE30" s="622"/>
      <c r="DF30" s="622"/>
      <c r="DG30" s="622"/>
      <c r="DH30" s="622"/>
      <c r="DI30" s="622"/>
      <c r="DJ30" s="622"/>
      <c r="DK30" s="623"/>
      <c r="DL30" s="627">
        <v>1469476</v>
      </c>
      <c r="DM30" s="622"/>
      <c r="DN30" s="622"/>
      <c r="DO30" s="622"/>
      <c r="DP30" s="622"/>
      <c r="DQ30" s="622"/>
      <c r="DR30" s="622"/>
      <c r="DS30" s="622"/>
      <c r="DT30" s="622"/>
      <c r="DU30" s="622"/>
      <c r="DV30" s="623"/>
      <c r="DW30" s="624">
        <v>11.3</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t="s">
        <v>121</v>
      </c>
      <c r="S31" s="622"/>
      <c r="T31" s="622"/>
      <c r="U31" s="622"/>
      <c r="V31" s="622"/>
      <c r="W31" s="622"/>
      <c r="X31" s="622"/>
      <c r="Y31" s="623"/>
      <c r="Z31" s="659" t="s">
        <v>121</v>
      </c>
      <c r="AA31" s="659"/>
      <c r="AB31" s="659"/>
      <c r="AC31" s="659"/>
      <c r="AD31" s="660" t="s">
        <v>121</v>
      </c>
      <c r="AE31" s="660"/>
      <c r="AF31" s="660"/>
      <c r="AG31" s="660"/>
      <c r="AH31" s="660"/>
      <c r="AI31" s="660"/>
      <c r="AJ31" s="660"/>
      <c r="AK31" s="660"/>
      <c r="AL31" s="624" t="s">
        <v>121</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99.2</v>
      </c>
      <c r="BH31" s="684"/>
      <c r="BI31" s="684"/>
      <c r="BJ31" s="684"/>
      <c r="BK31" s="684"/>
      <c r="BL31" s="684"/>
      <c r="BM31" s="685">
        <v>97.5</v>
      </c>
      <c r="BN31" s="684"/>
      <c r="BO31" s="684"/>
      <c r="BP31" s="684"/>
      <c r="BQ31" s="686"/>
      <c r="BR31" s="683">
        <v>99.1</v>
      </c>
      <c r="BS31" s="684"/>
      <c r="BT31" s="684"/>
      <c r="BU31" s="684"/>
      <c r="BV31" s="684"/>
      <c r="BW31" s="684"/>
      <c r="BX31" s="685">
        <v>97.4</v>
      </c>
      <c r="BY31" s="684"/>
      <c r="BZ31" s="684"/>
      <c r="CA31" s="684"/>
      <c r="CB31" s="686"/>
      <c r="CD31" s="642"/>
      <c r="CE31" s="643"/>
      <c r="CF31" s="618" t="s">
        <v>300</v>
      </c>
      <c r="CG31" s="619"/>
      <c r="CH31" s="619"/>
      <c r="CI31" s="619"/>
      <c r="CJ31" s="619"/>
      <c r="CK31" s="619"/>
      <c r="CL31" s="619"/>
      <c r="CM31" s="619"/>
      <c r="CN31" s="619"/>
      <c r="CO31" s="619"/>
      <c r="CP31" s="619"/>
      <c r="CQ31" s="620"/>
      <c r="CR31" s="621">
        <v>62935</v>
      </c>
      <c r="CS31" s="634"/>
      <c r="CT31" s="634"/>
      <c r="CU31" s="634"/>
      <c r="CV31" s="634"/>
      <c r="CW31" s="634"/>
      <c r="CX31" s="634"/>
      <c r="CY31" s="635"/>
      <c r="CZ31" s="624">
        <v>0.2</v>
      </c>
      <c r="DA31" s="636"/>
      <c r="DB31" s="636"/>
      <c r="DC31" s="637"/>
      <c r="DD31" s="627">
        <v>55510</v>
      </c>
      <c r="DE31" s="634"/>
      <c r="DF31" s="634"/>
      <c r="DG31" s="634"/>
      <c r="DH31" s="634"/>
      <c r="DI31" s="634"/>
      <c r="DJ31" s="634"/>
      <c r="DK31" s="635"/>
      <c r="DL31" s="627">
        <v>55510</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1599394</v>
      </c>
      <c r="S32" s="622"/>
      <c r="T32" s="622"/>
      <c r="U32" s="622"/>
      <c r="V32" s="622"/>
      <c r="W32" s="622"/>
      <c r="X32" s="622"/>
      <c r="Y32" s="623"/>
      <c r="Z32" s="659">
        <v>5.2</v>
      </c>
      <c r="AA32" s="659"/>
      <c r="AB32" s="659"/>
      <c r="AC32" s="659"/>
      <c r="AD32" s="660" t="s">
        <v>121</v>
      </c>
      <c r="AE32" s="660"/>
      <c r="AF32" s="660"/>
      <c r="AG32" s="660"/>
      <c r="AH32" s="660"/>
      <c r="AI32" s="660"/>
      <c r="AJ32" s="660"/>
      <c r="AK32" s="660"/>
      <c r="AL32" s="624" t="s">
        <v>121</v>
      </c>
      <c r="AM32" s="625"/>
      <c r="AN32" s="625"/>
      <c r="AO32" s="661"/>
      <c r="AP32" s="662"/>
      <c r="AQ32" s="663"/>
      <c r="AR32" s="663"/>
      <c r="AS32" s="663"/>
      <c r="AT32" s="694"/>
      <c r="AU32" s="202" t="s">
        <v>302</v>
      </c>
      <c r="AX32" s="618" t="s">
        <v>303</v>
      </c>
      <c r="AY32" s="619"/>
      <c r="AZ32" s="619"/>
      <c r="BA32" s="619"/>
      <c r="BB32" s="619"/>
      <c r="BC32" s="619"/>
      <c r="BD32" s="619"/>
      <c r="BE32" s="619"/>
      <c r="BF32" s="620"/>
      <c r="BG32" s="687">
        <v>99.1</v>
      </c>
      <c r="BH32" s="634"/>
      <c r="BI32" s="634"/>
      <c r="BJ32" s="634"/>
      <c r="BK32" s="634"/>
      <c r="BL32" s="634"/>
      <c r="BM32" s="625">
        <v>97</v>
      </c>
      <c r="BN32" s="634"/>
      <c r="BO32" s="634"/>
      <c r="BP32" s="634"/>
      <c r="BQ32" s="657"/>
      <c r="BR32" s="687">
        <v>98.7</v>
      </c>
      <c r="BS32" s="634"/>
      <c r="BT32" s="634"/>
      <c r="BU32" s="634"/>
      <c r="BV32" s="634"/>
      <c r="BW32" s="634"/>
      <c r="BX32" s="625">
        <v>97</v>
      </c>
      <c r="BY32" s="634"/>
      <c r="BZ32" s="634"/>
      <c r="CA32" s="634"/>
      <c r="CB32" s="657"/>
      <c r="CD32" s="644"/>
      <c r="CE32" s="645"/>
      <c r="CF32" s="618" t="s">
        <v>304</v>
      </c>
      <c r="CG32" s="619"/>
      <c r="CH32" s="619"/>
      <c r="CI32" s="619"/>
      <c r="CJ32" s="619"/>
      <c r="CK32" s="619"/>
      <c r="CL32" s="619"/>
      <c r="CM32" s="619"/>
      <c r="CN32" s="619"/>
      <c r="CO32" s="619"/>
      <c r="CP32" s="619"/>
      <c r="CQ32" s="620"/>
      <c r="CR32" s="621">
        <v>23</v>
      </c>
      <c r="CS32" s="622"/>
      <c r="CT32" s="622"/>
      <c r="CU32" s="622"/>
      <c r="CV32" s="622"/>
      <c r="CW32" s="622"/>
      <c r="CX32" s="622"/>
      <c r="CY32" s="623"/>
      <c r="CZ32" s="624">
        <v>0</v>
      </c>
      <c r="DA32" s="636"/>
      <c r="DB32" s="636"/>
      <c r="DC32" s="637"/>
      <c r="DD32" s="627">
        <v>23</v>
      </c>
      <c r="DE32" s="622"/>
      <c r="DF32" s="622"/>
      <c r="DG32" s="622"/>
      <c r="DH32" s="622"/>
      <c r="DI32" s="622"/>
      <c r="DJ32" s="622"/>
      <c r="DK32" s="623"/>
      <c r="DL32" s="627">
        <v>23</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74481</v>
      </c>
      <c r="S33" s="622"/>
      <c r="T33" s="622"/>
      <c r="U33" s="622"/>
      <c r="V33" s="622"/>
      <c r="W33" s="622"/>
      <c r="X33" s="622"/>
      <c r="Y33" s="623"/>
      <c r="Z33" s="659">
        <v>0.2</v>
      </c>
      <c r="AA33" s="659"/>
      <c r="AB33" s="659"/>
      <c r="AC33" s="659"/>
      <c r="AD33" s="660">
        <v>37896</v>
      </c>
      <c r="AE33" s="660"/>
      <c r="AF33" s="660"/>
      <c r="AG33" s="660"/>
      <c r="AH33" s="660"/>
      <c r="AI33" s="660"/>
      <c r="AJ33" s="660"/>
      <c r="AK33" s="660"/>
      <c r="AL33" s="624">
        <v>0.3</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99.3</v>
      </c>
      <c r="BH33" s="606"/>
      <c r="BI33" s="606"/>
      <c r="BJ33" s="606"/>
      <c r="BK33" s="606"/>
      <c r="BL33" s="606"/>
      <c r="BM33" s="652">
        <v>97.7</v>
      </c>
      <c r="BN33" s="606"/>
      <c r="BO33" s="606"/>
      <c r="BP33" s="606"/>
      <c r="BQ33" s="669"/>
      <c r="BR33" s="682">
        <v>99.3</v>
      </c>
      <c r="BS33" s="606"/>
      <c r="BT33" s="606"/>
      <c r="BU33" s="606"/>
      <c r="BV33" s="606"/>
      <c r="BW33" s="606"/>
      <c r="BX33" s="652">
        <v>97.5</v>
      </c>
      <c r="BY33" s="606"/>
      <c r="BZ33" s="606"/>
      <c r="CA33" s="606"/>
      <c r="CB33" s="669"/>
      <c r="CD33" s="618" t="s">
        <v>307</v>
      </c>
      <c r="CE33" s="619"/>
      <c r="CF33" s="619"/>
      <c r="CG33" s="619"/>
      <c r="CH33" s="619"/>
      <c r="CI33" s="619"/>
      <c r="CJ33" s="619"/>
      <c r="CK33" s="619"/>
      <c r="CL33" s="619"/>
      <c r="CM33" s="619"/>
      <c r="CN33" s="619"/>
      <c r="CO33" s="619"/>
      <c r="CP33" s="619"/>
      <c r="CQ33" s="620"/>
      <c r="CR33" s="621">
        <v>15241718</v>
      </c>
      <c r="CS33" s="634"/>
      <c r="CT33" s="634"/>
      <c r="CU33" s="634"/>
      <c r="CV33" s="634"/>
      <c r="CW33" s="634"/>
      <c r="CX33" s="634"/>
      <c r="CY33" s="635"/>
      <c r="CZ33" s="624">
        <v>51.4</v>
      </c>
      <c r="DA33" s="636"/>
      <c r="DB33" s="636"/>
      <c r="DC33" s="637"/>
      <c r="DD33" s="627">
        <v>9095671</v>
      </c>
      <c r="DE33" s="634"/>
      <c r="DF33" s="634"/>
      <c r="DG33" s="634"/>
      <c r="DH33" s="634"/>
      <c r="DI33" s="634"/>
      <c r="DJ33" s="634"/>
      <c r="DK33" s="635"/>
      <c r="DL33" s="627">
        <v>6272322</v>
      </c>
      <c r="DM33" s="634"/>
      <c r="DN33" s="634"/>
      <c r="DO33" s="634"/>
      <c r="DP33" s="634"/>
      <c r="DQ33" s="634"/>
      <c r="DR33" s="634"/>
      <c r="DS33" s="634"/>
      <c r="DT33" s="634"/>
      <c r="DU33" s="634"/>
      <c r="DV33" s="635"/>
      <c r="DW33" s="624">
        <v>48.2</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1096953</v>
      </c>
      <c r="S34" s="622"/>
      <c r="T34" s="622"/>
      <c r="U34" s="622"/>
      <c r="V34" s="622"/>
      <c r="W34" s="622"/>
      <c r="X34" s="622"/>
      <c r="Y34" s="623"/>
      <c r="Z34" s="659">
        <v>3.6</v>
      </c>
      <c r="AA34" s="659"/>
      <c r="AB34" s="659"/>
      <c r="AC34" s="659"/>
      <c r="AD34" s="660" t="s">
        <v>121</v>
      </c>
      <c r="AE34" s="660"/>
      <c r="AF34" s="660"/>
      <c r="AG34" s="660"/>
      <c r="AH34" s="660"/>
      <c r="AI34" s="660"/>
      <c r="AJ34" s="660"/>
      <c r="AK34" s="660"/>
      <c r="AL34" s="624" t="s">
        <v>121</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3958183</v>
      </c>
      <c r="CS34" s="622"/>
      <c r="CT34" s="622"/>
      <c r="CU34" s="622"/>
      <c r="CV34" s="622"/>
      <c r="CW34" s="622"/>
      <c r="CX34" s="622"/>
      <c r="CY34" s="623"/>
      <c r="CZ34" s="624">
        <v>13.3</v>
      </c>
      <c r="DA34" s="636"/>
      <c r="DB34" s="636"/>
      <c r="DC34" s="637"/>
      <c r="DD34" s="627">
        <v>3245629</v>
      </c>
      <c r="DE34" s="622"/>
      <c r="DF34" s="622"/>
      <c r="DG34" s="622"/>
      <c r="DH34" s="622"/>
      <c r="DI34" s="622"/>
      <c r="DJ34" s="622"/>
      <c r="DK34" s="623"/>
      <c r="DL34" s="627">
        <v>2228373</v>
      </c>
      <c r="DM34" s="622"/>
      <c r="DN34" s="622"/>
      <c r="DO34" s="622"/>
      <c r="DP34" s="622"/>
      <c r="DQ34" s="622"/>
      <c r="DR34" s="622"/>
      <c r="DS34" s="622"/>
      <c r="DT34" s="622"/>
      <c r="DU34" s="622"/>
      <c r="DV34" s="623"/>
      <c r="DW34" s="624">
        <v>17.100000000000001</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4500602</v>
      </c>
      <c r="S35" s="622"/>
      <c r="T35" s="622"/>
      <c r="U35" s="622"/>
      <c r="V35" s="622"/>
      <c r="W35" s="622"/>
      <c r="X35" s="622"/>
      <c r="Y35" s="623"/>
      <c r="Z35" s="659">
        <v>14.6</v>
      </c>
      <c r="AA35" s="659"/>
      <c r="AB35" s="659"/>
      <c r="AC35" s="659"/>
      <c r="AD35" s="660" t="s">
        <v>121</v>
      </c>
      <c r="AE35" s="660"/>
      <c r="AF35" s="660"/>
      <c r="AG35" s="660"/>
      <c r="AH35" s="660"/>
      <c r="AI35" s="660"/>
      <c r="AJ35" s="660"/>
      <c r="AK35" s="660"/>
      <c r="AL35" s="624" t="s">
        <v>121</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119157</v>
      </c>
      <c r="CS35" s="634"/>
      <c r="CT35" s="634"/>
      <c r="CU35" s="634"/>
      <c r="CV35" s="634"/>
      <c r="CW35" s="634"/>
      <c r="CX35" s="634"/>
      <c r="CY35" s="635"/>
      <c r="CZ35" s="624">
        <v>0.4</v>
      </c>
      <c r="DA35" s="636"/>
      <c r="DB35" s="636"/>
      <c r="DC35" s="637"/>
      <c r="DD35" s="627">
        <v>100397</v>
      </c>
      <c r="DE35" s="634"/>
      <c r="DF35" s="634"/>
      <c r="DG35" s="634"/>
      <c r="DH35" s="634"/>
      <c r="DI35" s="634"/>
      <c r="DJ35" s="634"/>
      <c r="DK35" s="635"/>
      <c r="DL35" s="627">
        <v>100397</v>
      </c>
      <c r="DM35" s="634"/>
      <c r="DN35" s="634"/>
      <c r="DO35" s="634"/>
      <c r="DP35" s="634"/>
      <c r="DQ35" s="634"/>
      <c r="DR35" s="634"/>
      <c r="DS35" s="634"/>
      <c r="DT35" s="634"/>
      <c r="DU35" s="634"/>
      <c r="DV35" s="635"/>
      <c r="DW35" s="624">
        <v>0.8</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970026</v>
      </c>
      <c r="S36" s="622"/>
      <c r="T36" s="622"/>
      <c r="U36" s="622"/>
      <c r="V36" s="622"/>
      <c r="W36" s="622"/>
      <c r="X36" s="622"/>
      <c r="Y36" s="623"/>
      <c r="Z36" s="659">
        <v>3.1</v>
      </c>
      <c r="AA36" s="659"/>
      <c r="AB36" s="659"/>
      <c r="AC36" s="659"/>
      <c r="AD36" s="660" t="s">
        <v>121</v>
      </c>
      <c r="AE36" s="660"/>
      <c r="AF36" s="660"/>
      <c r="AG36" s="660"/>
      <c r="AH36" s="660"/>
      <c r="AI36" s="660"/>
      <c r="AJ36" s="660"/>
      <c r="AK36" s="660"/>
      <c r="AL36" s="624" t="s">
        <v>121</v>
      </c>
      <c r="AM36" s="625"/>
      <c r="AN36" s="625"/>
      <c r="AO36" s="661"/>
      <c r="AP36" s="210"/>
      <c r="AQ36" s="670" t="s">
        <v>315</v>
      </c>
      <c r="AR36" s="671"/>
      <c r="AS36" s="671"/>
      <c r="AT36" s="671"/>
      <c r="AU36" s="671"/>
      <c r="AV36" s="671"/>
      <c r="AW36" s="671"/>
      <c r="AX36" s="671"/>
      <c r="AY36" s="672"/>
      <c r="AZ36" s="676">
        <v>4361765</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22131</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3163573</v>
      </c>
      <c r="CS36" s="622"/>
      <c r="CT36" s="622"/>
      <c r="CU36" s="622"/>
      <c r="CV36" s="622"/>
      <c r="CW36" s="622"/>
      <c r="CX36" s="622"/>
      <c r="CY36" s="623"/>
      <c r="CZ36" s="624">
        <v>10.7</v>
      </c>
      <c r="DA36" s="636"/>
      <c r="DB36" s="636"/>
      <c r="DC36" s="637"/>
      <c r="DD36" s="627">
        <v>2935076</v>
      </c>
      <c r="DE36" s="622"/>
      <c r="DF36" s="622"/>
      <c r="DG36" s="622"/>
      <c r="DH36" s="622"/>
      <c r="DI36" s="622"/>
      <c r="DJ36" s="622"/>
      <c r="DK36" s="623"/>
      <c r="DL36" s="627">
        <v>1993176</v>
      </c>
      <c r="DM36" s="622"/>
      <c r="DN36" s="622"/>
      <c r="DO36" s="622"/>
      <c r="DP36" s="622"/>
      <c r="DQ36" s="622"/>
      <c r="DR36" s="622"/>
      <c r="DS36" s="622"/>
      <c r="DT36" s="622"/>
      <c r="DU36" s="622"/>
      <c r="DV36" s="623"/>
      <c r="DW36" s="624">
        <v>15.3</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1026751</v>
      </c>
      <c r="S37" s="622"/>
      <c r="T37" s="622"/>
      <c r="U37" s="622"/>
      <c r="V37" s="622"/>
      <c r="W37" s="622"/>
      <c r="X37" s="622"/>
      <c r="Y37" s="623"/>
      <c r="Z37" s="659">
        <v>3.3</v>
      </c>
      <c r="AA37" s="659"/>
      <c r="AB37" s="659"/>
      <c r="AC37" s="659"/>
      <c r="AD37" s="660">
        <v>13760</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1285372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-57063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622348</v>
      </c>
      <c r="CS37" s="634"/>
      <c r="CT37" s="634"/>
      <c r="CU37" s="634"/>
      <c r="CV37" s="634"/>
      <c r="CW37" s="634"/>
      <c r="CX37" s="634"/>
      <c r="CY37" s="635"/>
      <c r="CZ37" s="624">
        <v>2.1</v>
      </c>
      <c r="DA37" s="636"/>
      <c r="DB37" s="636"/>
      <c r="DC37" s="637"/>
      <c r="DD37" s="627">
        <v>622058</v>
      </c>
      <c r="DE37" s="634"/>
      <c r="DF37" s="634"/>
      <c r="DG37" s="634"/>
      <c r="DH37" s="634"/>
      <c r="DI37" s="634"/>
      <c r="DJ37" s="634"/>
      <c r="DK37" s="635"/>
      <c r="DL37" s="627">
        <v>622058</v>
      </c>
      <c r="DM37" s="634"/>
      <c r="DN37" s="634"/>
      <c r="DO37" s="634"/>
      <c r="DP37" s="634"/>
      <c r="DQ37" s="634"/>
      <c r="DR37" s="634"/>
      <c r="DS37" s="634"/>
      <c r="DT37" s="634"/>
      <c r="DU37" s="634"/>
      <c r="DV37" s="635"/>
      <c r="DW37" s="624">
        <v>4.8</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1831200</v>
      </c>
      <c r="S38" s="622"/>
      <c r="T38" s="622"/>
      <c r="U38" s="622"/>
      <c r="V38" s="622"/>
      <c r="W38" s="622"/>
      <c r="X38" s="622"/>
      <c r="Y38" s="623"/>
      <c r="Z38" s="659">
        <v>5.9</v>
      </c>
      <c r="AA38" s="659"/>
      <c r="AB38" s="659"/>
      <c r="AC38" s="659"/>
      <c r="AD38" s="660" t="s">
        <v>121</v>
      </c>
      <c r="AE38" s="660"/>
      <c r="AF38" s="660"/>
      <c r="AG38" s="660"/>
      <c r="AH38" s="660"/>
      <c r="AI38" s="660"/>
      <c r="AJ38" s="660"/>
      <c r="AK38" s="660"/>
      <c r="AL38" s="624" t="s">
        <v>121</v>
      </c>
      <c r="AM38" s="625"/>
      <c r="AN38" s="625"/>
      <c r="AO38" s="661"/>
      <c r="AQ38" s="654" t="s">
        <v>323</v>
      </c>
      <c r="AR38" s="655"/>
      <c r="AS38" s="655"/>
      <c r="AT38" s="655"/>
      <c r="AU38" s="655"/>
      <c r="AV38" s="655"/>
      <c r="AW38" s="655"/>
      <c r="AX38" s="655"/>
      <c r="AY38" s="656"/>
      <c r="AZ38" s="621">
        <v>500981</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6635</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2552103</v>
      </c>
      <c r="CS38" s="622"/>
      <c r="CT38" s="622"/>
      <c r="CU38" s="622"/>
      <c r="CV38" s="622"/>
      <c r="CW38" s="622"/>
      <c r="CX38" s="622"/>
      <c r="CY38" s="623"/>
      <c r="CZ38" s="624">
        <v>8.6</v>
      </c>
      <c r="DA38" s="636"/>
      <c r="DB38" s="636"/>
      <c r="DC38" s="637"/>
      <c r="DD38" s="627">
        <v>2141311</v>
      </c>
      <c r="DE38" s="622"/>
      <c r="DF38" s="622"/>
      <c r="DG38" s="622"/>
      <c r="DH38" s="622"/>
      <c r="DI38" s="622"/>
      <c r="DJ38" s="622"/>
      <c r="DK38" s="623"/>
      <c r="DL38" s="627">
        <v>1950376</v>
      </c>
      <c r="DM38" s="622"/>
      <c r="DN38" s="622"/>
      <c r="DO38" s="622"/>
      <c r="DP38" s="622"/>
      <c r="DQ38" s="622"/>
      <c r="DR38" s="622"/>
      <c r="DS38" s="622"/>
      <c r="DT38" s="622"/>
      <c r="DU38" s="622"/>
      <c r="DV38" s="623"/>
      <c r="DW38" s="624">
        <v>15</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121</v>
      </c>
      <c r="S39" s="622"/>
      <c r="T39" s="622"/>
      <c r="U39" s="622"/>
      <c r="V39" s="622"/>
      <c r="W39" s="622"/>
      <c r="X39" s="622"/>
      <c r="Y39" s="623"/>
      <c r="Z39" s="659" t="s">
        <v>121</v>
      </c>
      <c r="AA39" s="659"/>
      <c r="AB39" s="659"/>
      <c r="AC39" s="659"/>
      <c r="AD39" s="660" t="s">
        <v>121</v>
      </c>
      <c r="AE39" s="660"/>
      <c r="AF39" s="660"/>
      <c r="AG39" s="660"/>
      <c r="AH39" s="660"/>
      <c r="AI39" s="660"/>
      <c r="AJ39" s="660"/>
      <c r="AK39" s="660"/>
      <c r="AL39" s="624" t="s">
        <v>121</v>
      </c>
      <c r="AM39" s="625"/>
      <c r="AN39" s="625"/>
      <c r="AO39" s="661"/>
      <c r="AQ39" s="654" t="s">
        <v>327</v>
      </c>
      <c r="AR39" s="655"/>
      <c r="AS39" s="655"/>
      <c r="AT39" s="655"/>
      <c r="AU39" s="655"/>
      <c r="AV39" s="655"/>
      <c r="AW39" s="655"/>
      <c r="AX39" s="655"/>
      <c r="AY39" s="656"/>
      <c r="AZ39" s="621">
        <v>101968</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9753</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4768802</v>
      </c>
      <c r="CS39" s="634"/>
      <c r="CT39" s="634"/>
      <c r="CU39" s="634"/>
      <c r="CV39" s="634"/>
      <c r="CW39" s="634"/>
      <c r="CX39" s="634"/>
      <c r="CY39" s="635"/>
      <c r="CZ39" s="624">
        <v>16.100000000000001</v>
      </c>
      <c r="DA39" s="636"/>
      <c r="DB39" s="636"/>
      <c r="DC39" s="637"/>
      <c r="DD39" s="627">
        <v>672958</v>
      </c>
      <c r="DE39" s="634"/>
      <c r="DF39" s="634"/>
      <c r="DG39" s="634"/>
      <c r="DH39" s="634"/>
      <c r="DI39" s="634"/>
      <c r="DJ39" s="634"/>
      <c r="DK39" s="635"/>
      <c r="DL39" s="627" t="s">
        <v>121</v>
      </c>
      <c r="DM39" s="634"/>
      <c r="DN39" s="634"/>
      <c r="DO39" s="634"/>
      <c r="DP39" s="634"/>
      <c r="DQ39" s="634"/>
      <c r="DR39" s="634"/>
      <c r="DS39" s="634"/>
      <c r="DT39" s="634"/>
      <c r="DU39" s="634"/>
      <c r="DV39" s="635"/>
      <c r="DW39" s="624" t="s">
        <v>121</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43400</v>
      </c>
      <c r="S40" s="622"/>
      <c r="T40" s="622"/>
      <c r="U40" s="622"/>
      <c r="V40" s="622"/>
      <c r="W40" s="622"/>
      <c r="X40" s="622"/>
      <c r="Y40" s="623"/>
      <c r="Z40" s="659">
        <v>0.1</v>
      </c>
      <c r="AA40" s="659"/>
      <c r="AB40" s="659"/>
      <c r="AC40" s="659"/>
      <c r="AD40" s="660" t="s">
        <v>121</v>
      </c>
      <c r="AE40" s="660"/>
      <c r="AF40" s="660"/>
      <c r="AG40" s="660"/>
      <c r="AH40" s="660"/>
      <c r="AI40" s="660"/>
      <c r="AJ40" s="660"/>
      <c r="AK40" s="660"/>
      <c r="AL40" s="624" t="s">
        <v>121</v>
      </c>
      <c r="AM40" s="625"/>
      <c r="AN40" s="625"/>
      <c r="AO40" s="661"/>
      <c r="AQ40" s="654" t="s">
        <v>331</v>
      </c>
      <c r="AR40" s="655"/>
      <c r="AS40" s="655"/>
      <c r="AT40" s="655"/>
      <c r="AU40" s="655"/>
      <c r="AV40" s="655"/>
      <c r="AW40" s="655"/>
      <c r="AX40" s="655"/>
      <c r="AY40" s="656"/>
      <c r="AZ40" s="621">
        <v>96673</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85</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679900</v>
      </c>
      <c r="CS40" s="622"/>
      <c r="CT40" s="622"/>
      <c r="CU40" s="622"/>
      <c r="CV40" s="622"/>
      <c r="CW40" s="622"/>
      <c r="CX40" s="622"/>
      <c r="CY40" s="623"/>
      <c r="CZ40" s="624">
        <v>2.2999999999999998</v>
      </c>
      <c r="DA40" s="636"/>
      <c r="DB40" s="636"/>
      <c r="DC40" s="637"/>
      <c r="DD40" s="627">
        <v>300</v>
      </c>
      <c r="DE40" s="622"/>
      <c r="DF40" s="622"/>
      <c r="DG40" s="622"/>
      <c r="DH40" s="622"/>
      <c r="DI40" s="622"/>
      <c r="DJ40" s="622"/>
      <c r="DK40" s="623"/>
      <c r="DL40" s="627" t="s">
        <v>121</v>
      </c>
      <c r="DM40" s="622"/>
      <c r="DN40" s="622"/>
      <c r="DO40" s="622"/>
      <c r="DP40" s="622"/>
      <c r="DQ40" s="622"/>
      <c r="DR40" s="622"/>
      <c r="DS40" s="622"/>
      <c r="DT40" s="622"/>
      <c r="DU40" s="622"/>
      <c r="DV40" s="623"/>
      <c r="DW40" s="624" t="s">
        <v>121</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30886595</v>
      </c>
      <c r="S41" s="646"/>
      <c r="T41" s="646"/>
      <c r="U41" s="646"/>
      <c r="V41" s="646"/>
      <c r="W41" s="646"/>
      <c r="X41" s="646"/>
      <c r="Y41" s="649"/>
      <c r="Z41" s="650">
        <v>100</v>
      </c>
      <c r="AA41" s="650"/>
      <c r="AB41" s="650"/>
      <c r="AC41" s="650"/>
      <c r="AD41" s="651">
        <v>12960509</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439995</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121</v>
      </c>
      <c r="CS41" s="634"/>
      <c r="CT41" s="634"/>
      <c r="CU41" s="634"/>
      <c r="CV41" s="634"/>
      <c r="CW41" s="634"/>
      <c r="CX41" s="634"/>
      <c r="CY41" s="635"/>
      <c r="CZ41" s="624" t="s">
        <v>121</v>
      </c>
      <c r="DA41" s="636"/>
      <c r="DB41" s="636"/>
      <c r="DC41" s="637"/>
      <c r="DD41" s="627" t="s">
        <v>121</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1936776</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420</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2369116</v>
      </c>
      <c r="CS42" s="634"/>
      <c r="CT42" s="634"/>
      <c r="CU42" s="634"/>
      <c r="CV42" s="634"/>
      <c r="CW42" s="634"/>
      <c r="CX42" s="634"/>
      <c r="CY42" s="635"/>
      <c r="CZ42" s="624">
        <v>8</v>
      </c>
      <c r="DA42" s="636"/>
      <c r="DB42" s="636"/>
      <c r="DC42" s="637"/>
      <c r="DD42" s="627">
        <v>76757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1791</v>
      </c>
      <c r="CS43" s="634"/>
      <c r="CT43" s="634"/>
      <c r="CU43" s="634"/>
      <c r="CV43" s="634"/>
      <c r="CW43" s="634"/>
      <c r="CX43" s="634"/>
      <c r="CY43" s="635"/>
      <c r="CZ43" s="624">
        <v>0</v>
      </c>
      <c r="DA43" s="636"/>
      <c r="DB43" s="636"/>
      <c r="DC43" s="637"/>
      <c r="DD43" s="627">
        <v>1791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2270452</v>
      </c>
      <c r="CS44" s="622"/>
      <c r="CT44" s="622"/>
      <c r="CU44" s="622"/>
      <c r="CV44" s="622"/>
      <c r="CW44" s="622"/>
      <c r="CX44" s="622"/>
      <c r="CY44" s="623"/>
      <c r="CZ44" s="624">
        <v>7.7</v>
      </c>
      <c r="DA44" s="625"/>
      <c r="DB44" s="625"/>
      <c r="DC44" s="626"/>
      <c r="DD44" s="627">
        <v>76757</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1124687</v>
      </c>
      <c r="CS45" s="634"/>
      <c r="CT45" s="634"/>
      <c r="CU45" s="634"/>
      <c r="CV45" s="634"/>
      <c r="CW45" s="634"/>
      <c r="CX45" s="634"/>
      <c r="CY45" s="635"/>
      <c r="CZ45" s="624">
        <v>3.8</v>
      </c>
      <c r="DA45" s="636"/>
      <c r="DB45" s="636"/>
      <c r="DC45" s="637"/>
      <c r="DD45" s="627">
        <v>11499</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1049765</v>
      </c>
      <c r="CS46" s="622"/>
      <c r="CT46" s="622"/>
      <c r="CU46" s="622"/>
      <c r="CV46" s="622"/>
      <c r="CW46" s="622"/>
      <c r="CX46" s="622"/>
      <c r="CY46" s="623"/>
      <c r="CZ46" s="624">
        <v>3.5</v>
      </c>
      <c r="DA46" s="625"/>
      <c r="DB46" s="625"/>
      <c r="DC46" s="626"/>
      <c r="DD46" s="627">
        <v>65258</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98664</v>
      </c>
      <c r="CS47" s="634"/>
      <c r="CT47" s="634"/>
      <c r="CU47" s="634"/>
      <c r="CV47" s="634"/>
      <c r="CW47" s="634"/>
      <c r="CX47" s="634"/>
      <c r="CY47" s="635"/>
      <c r="CZ47" s="624">
        <v>0.3</v>
      </c>
      <c r="DA47" s="636"/>
      <c r="DB47" s="636"/>
      <c r="DC47" s="637"/>
      <c r="DD47" s="627" t="s">
        <v>121</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121</v>
      </c>
      <c r="CS48" s="622"/>
      <c r="CT48" s="622"/>
      <c r="CU48" s="622"/>
      <c r="CV48" s="622"/>
      <c r="CW48" s="622"/>
      <c r="CX48" s="622"/>
      <c r="CY48" s="623"/>
      <c r="CZ48" s="624" t="s">
        <v>121</v>
      </c>
      <c r="DA48" s="625"/>
      <c r="DB48" s="625"/>
      <c r="DC48" s="626"/>
      <c r="DD48" s="627" t="s">
        <v>121</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29665963</v>
      </c>
      <c r="CS49" s="606"/>
      <c r="CT49" s="606"/>
      <c r="CU49" s="606"/>
      <c r="CV49" s="606"/>
      <c r="CW49" s="606"/>
      <c r="CX49" s="606"/>
      <c r="CY49" s="607"/>
      <c r="CZ49" s="608">
        <v>100</v>
      </c>
      <c r="DA49" s="609"/>
      <c r="DB49" s="609"/>
      <c r="DC49" s="610"/>
      <c r="DD49" s="611">
        <v>16307759</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Ckj81EUWVbdRi/bz+i+NPjq05n4ZgUtCGhAnPyAym2d8sW+YisQq3vzoXI2haLNHlcT78vap7B5cTvacXVG2EQ==" saltValue="gIW0XYOkltqEGYasCREeg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32060</v>
      </c>
      <c r="R7" s="1103"/>
      <c r="S7" s="1103"/>
      <c r="T7" s="1103"/>
      <c r="U7" s="1103"/>
      <c r="V7" s="1103">
        <v>30840</v>
      </c>
      <c r="W7" s="1103"/>
      <c r="X7" s="1103"/>
      <c r="Y7" s="1103"/>
      <c r="Z7" s="1103"/>
      <c r="AA7" s="1103">
        <v>1221</v>
      </c>
      <c r="AB7" s="1103"/>
      <c r="AC7" s="1103"/>
      <c r="AD7" s="1103"/>
      <c r="AE7" s="1104"/>
      <c r="AF7" s="1105">
        <v>928</v>
      </c>
      <c r="AG7" s="1106"/>
      <c r="AH7" s="1106"/>
      <c r="AI7" s="1106"/>
      <c r="AJ7" s="1107"/>
      <c r="AK7" s="1108">
        <v>4501</v>
      </c>
      <c r="AL7" s="1109"/>
      <c r="AM7" s="1109"/>
      <c r="AN7" s="1109"/>
      <c r="AO7" s="1109"/>
      <c r="AP7" s="1109">
        <v>17464</v>
      </c>
      <c r="AQ7" s="1109"/>
      <c r="AR7" s="1109"/>
      <c r="AS7" s="1109"/>
      <c r="AT7" s="1109"/>
      <c r="AU7" s="1110" t="s">
        <v>560</v>
      </c>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561</v>
      </c>
      <c r="BT7" s="1100"/>
      <c r="BU7" s="1100"/>
      <c r="BV7" s="1100"/>
      <c r="BW7" s="1100"/>
      <c r="BX7" s="1100"/>
      <c r="BY7" s="1100"/>
      <c r="BZ7" s="1100"/>
      <c r="CA7" s="1100"/>
      <c r="CB7" s="1100"/>
      <c r="CC7" s="1100"/>
      <c r="CD7" s="1100"/>
      <c r="CE7" s="1100"/>
      <c r="CF7" s="1100"/>
      <c r="CG7" s="1112"/>
      <c r="CH7" s="1096">
        <v>-2</v>
      </c>
      <c r="CI7" s="1097"/>
      <c r="CJ7" s="1097"/>
      <c r="CK7" s="1097"/>
      <c r="CL7" s="1098"/>
      <c r="CM7" s="1096">
        <v>279</v>
      </c>
      <c r="CN7" s="1097"/>
      <c r="CO7" s="1097"/>
      <c r="CP7" s="1097"/>
      <c r="CQ7" s="1098"/>
      <c r="CR7" s="1096">
        <v>336</v>
      </c>
      <c r="CS7" s="1097"/>
      <c r="CT7" s="1097"/>
      <c r="CU7" s="1097"/>
      <c r="CV7" s="1098"/>
      <c r="CW7" s="1096" t="s">
        <v>491</v>
      </c>
      <c r="CX7" s="1097"/>
      <c r="CY7" s="1097"/>
      <c r="CZ7" s="1097"/>
      <c r="DA7" s="1098"/>
      <c r="DB7" s="1096" t="s">
        <v>491</v>
      </c>
      <c r="DC7" s="1097"/>
      <c r="DD7" s="1097"/>
      <c r="DE7" s="1097"/>
      <c r="DF7" s="1098"/>
      <c r="DG7" s="1096" t="s">
        <v>491</v>
      </c>
      <c r="DH7" s="1097"/>
      <c r="DI7" s="1097"/>
      <c r="DJ7" s="1097"/>
      <c r="DK7" s="1098"/>
      <c r="DL7" s="1096" t="s">
        <v>491</v>
      </c>
      <c r="DM7" s="1097"/>
      <c r="DN7" s="1097"/>
      <c r="DO7" s="1097"/>
      <c r="DP7" s="1098"/>
      <c r="DQ7" s="1096" t="s">
        <v>491</v>
      </c>
      <c r="DR7" s="1097"/>
      <c r="DS7" s="1097"/>
      <c r="DT7" s="1097"/>
      <c r="DU7" s="1098"/>
      <c r="DV7" s="1099"/>
      <c r="DW7" s="1100"/>
      <c r="DX7" s="1100"/>
      <c r="DY7" s="1100"/>
      <c r="DZ7" s="1101"/>
      <c r="EA7" s="222"/>
    </row>
    <row r="8" spans="1:131" s="223" customFormat="1" ht="26.25" customHeight="1" x14ac:dyDescent="0.15">
      <c r="A8" s="226">
        <v>2</v>
      </c>
      <c r="B8" s="1030" t="s">
        <v>375</v>
      </c>
      <c r="C8" s="1031"/>
      <c r="D8" s="1031"/>
      <c r="E8" s="1031"/>
      <c r="F8" s="1031"/>
      <c r="G8" s="1031"/>
      <c r="H8" s="1031"/>
      <c r="I8" s="1031"/>
      <c r="J8" s="1031"/>
      <c r="K8" s="1031"/>
      <c r="L8" s="1031"/>
      <c r="M8" s="1031"/>
      <c r="N8" s="1031"/>
      <c r="O8" s="1031"/>
      <c r="P8" s="1032"/>
      <c r="Q8" s="1038" t="s">
        <v>491</v>
      </c>
      <c r="R8" s="1039"/>
      <c r="S8" s="1039"/>
      <c r="T8" s="1039"/>
      <c r="U8" s="1039"/>
      <c r="V8" s="1039" t="s">
        <v>491</v>
      </c>
      <c r="W8" s="1039"/>
      <c r="X8" s="1039"/>
      <c r="Y8" s="1039"/>
      <c r="Z8" s="1039"/>
      <c r="AA8" s="1039" t="s">
        <v>491</v>
      </c>
      <c r="AB8" s="1039"/>
      <c r="AC8" s="1039"/>
      <c r="AD8" s="1039"/>
      <c r="AE8" s="1040"/>
      <c r="AF8" s="1035" t="s">
        <v>121</v>
      </c>
      <c r="AG8" s="1036"/>
      <c r="AH8" s="1036"/>
      <c r="AI8" s="1036"/>
      <c r="AJ8" s="1037"/>
      <c r="AK8" s="1080" t="s">
        <v>491</v>
      </c>
      <c r="AL8" s="1081"/>
      <c r="AM8" s="1081"/>
      <c r="AN8" s="1081"/>
      <c r="AO8" s="1081"/>
      <c r="AP8" s="1081" t="s">
        <v>491</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7">
        <v>32060</v>
      </c>
      <c r="R23" s="1061"/>
      <c r="S23" s="1061"/>
      <c r="T23" s="1061"/>
      <c r="U23" s="1061"/>
      <c r="V23" s="1061">
        <v>30840</v>
      </c>
      <c r="W23" s="1061"/>
      <c r="X23" s="1061"/>
      <c r="Y23" s="1061"/>
      <c r="Z23" s="1061"/>
      <c r="AA23" s="1061">
        <v>1221</v>
      </c>
      <c r="AB23" s="1061"/>
      <c r="AC23" s="1061"/>
      <c r="AD23" s="1061"/>
      <c r="AE23" s="1068"/>
      <c r="AF23" s="1069">
        <v>928</v>
      </c>
      <c r="AG23" s="1061"/>
      <c r="AH23" s="1061"/>
      <c r="AI23" s="1061"/>
      <c r="AJ23" s="1070"/>
      <c r="AK23" s="1071"/>
      <c r="AL23" s="1072"/>
      <c r="AM23" s="1072"/>
      <c r="AN23" s="1072"/>
      <c r="AO23" s="1072"/>
      <c r="AP23" s="1061">
        <v>17464</v>
      </c>
      <c r="AQ23" s="1061"/>
      <c r="AR23" s="1061"/>
      <c r="AS23" s="1061"/>
      <c r="AT23" s="1061"/>
      <c r="AU23" s="1062"/>
      <c r="AV23" s="1062"/>
      <c r="AW23" s="1062"/>
      <c r="AX23" s="1062"/>
      <c r="AY23" s="1063"/>
      <c r="AZ23" s="1064" t="s">
        <v>121</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389</v>
      </c>
      <c r="C28" s="1048"/>
      <c r="D28" s="1048"/>
      <c r="E28" s="1048"/>
      <c r="F28" s="1048"/>
      <c r="G28" s="1048"/>
      <c r="H28" s="1048"/>
      <c r="I28" s="1048"/>
      <c r="J28" s="1048"/>
      <c r="K28" s="1048"/>
      <c r="L28" s="1048"/>
      <c r="M28" s="1048"/>
      <c r="N28" s="1048"/>
      <c r="O28" s="1048"/>
      <c r="P28" s="1049"/>
      <c r="Q28" s="1050">
        <v>5620</v>
      </c>
      <c r="R28" s="1051"/>
      <c r="S28" s="1051"/>
      <c r="T28" s="1051"/>
      <c r="U28" s="1051"/>
      <c r="V28" s="1051">
        <v>5598</v>
      </c>
      <c r="W28" s="1051"/>
      <c r="X28" s="1051"/>
      <c r="Y28" s="1051"/>
      <c r="Z28" s="1051"/>
      <c r="AA28" s="1051">
        <v>22</v>
      </c>
      <c r="AB28" s="1051"/>
      <c r="AC28" s="1051"/>
      <c r="AD28" s="1051"/>
      <c r="AE28" s="1052"/>
      <c r="AF28" s="1053">
        <v>22</v>
      </c>
      <c r="AG28" s="1051"/>
      <c r="AH28" s="1051"/>
      <c r="AI28" s="1051"/>
      <c r="AJ28" s="1054"/>
      <c r="AK28" s="1042">
        <v>618</v>
      </c>
      <c r="AL28" s="1043"/>
      <c r="AM28" s="1043"/>
      <c r="AN28" s="1043"/>
      <c r="AO28" s="1043"/>
      <c r="AP28" s="1043" t="s">
        <v>491</v>
      </c>
      <c r="AQ28" s="1043"/>
      <c r="AR28" s="1043"/>
      <c r="AS28" s="1043"/>
      <c r="AT28" s="1043"/>
      <c r="AU28" s="1043" t="s">
        <v>491</v>
      </c>
      <c r="AV28" s="1043"/>
      <c r="AW28" s="1043"/>
      <c r="AX28" s="1043"/>
      <c r="AY28" s="1043"/>
      <c r="AZ28" s="1044" t="s">
        <v>491</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390</v>
      </c>
      <c r="C29" s="1031"/>
      <c r="D29" s="1031"/>
      <c r="E29" s="1031"/>
      <c r="F29" s="1031"/>
      <c r="G29" s="1031"/>
      <c r="H29" s="1031"/>
      <c r="I29" s="1031"/>
      <c r="J29" s="1031"/>
      <c r="K29" s="1031"/>
      <c r="L29" s="1031"/>
      <c r="M29" s="1031"/>
      <c r="N29" s="1031"/>
      <c r="O29" s="1031"/>
      <c r="P29" s="1032"/>
      <c r="Q29" s="1038">
        <v>5976</v>
      </c>
      <c r="R29" s="1039"/>
      <c r="S29" s="1039"/>
      <c r="T29" s="1039"/>
      <c r="U29" s="1039"/>
      <c r="V29" s="1039">
        <v>5962</v>
      </c>
      <c r="W29" s="1039"/>
      <c r="X29" s="1039"/>
      <c r="Y29" s="1039"/>
      <c r="Z29" s="1039"/>
      <c r="AA29" s="1039">
        <v>14</v>
      </c>
      <c r="AB29" s="1039"/>
      <c r="AC29" s="1039"/>
      <c r="AD29" s="1039"/>
      <c r="AE29" s="1040"/>
      <c r="AF29" s="1035">
        <v>14</v>
      </c>
      <c r="AG29" s="1036"/>
      <c r="AH29" s="1036"/>
      <c r="AI29" s="1036"/>
      <c r="AJ29" s="1037"/>
      <c r="AK29" s="980">
        <v>966</v>
      </c>
      <c r="AL29" s="971"/>
      <c r="AM29" s="971"/>
      <c r="AN29" s="971"/>
      <c r="AO29" s="971"/>
      <c r="AP29" s="971" t="s">
        <v>491</v>
      </c>
      <c r="AQ29" s="971"/>
      <c r="AR29" s="971"/>
      <c r="AS29" s="971"/>
      <c r="AT29" s="971"/>
      <c r="AU29" s="971" t="s">
        <v>491</v>
      </c>
      <c r="AV29" s="971"/>
      <c r="AW29" s="971"/>
      <c r="AX29" s="971"/>
      <c r="AY29" s="971"/>
      <c r="AZ29" s="1041" t="s">
        <v>491</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391</v>
      </c>
      <c r="C30" s="1031"/>
      <c r="D30" s="1031"/>
      <c r="E30" s="1031"/>
      <c r="F30" s="1031"/>
      <c r="G30" s="1031"/>
      <c r="H30" s="1031"/>
      <c r="I30" s="1031"/>
      <c r="J30" s="1031"/>
      <c r="K30" s="1031"/>
      <c r="L30" s="1031"/>
      <c r="M30" s="1031"/>
      <c r="N30" s="1031"/>
      <c r="O30" s="1031"/>
      <c r="P30" s="1032"/>
      <c r="Q30" s="1038">
        <v>917</v>
      </c>
      <c r="R30" s="1039"/>
      <c r="S30" s="1039"/>
      <c r="T30" s="1039"/>
      <c r="U30" s="1039"/>
      <c r="V30" s="1039">
        <v>906</v>
      </c>
      <c r="W30" s="1039"/>
      <c r="X30" s="1039"/>
      <c r="Y30" s="1039"/>
      <c r="Z30" s="1039"/>
      <c r="AA30" s="1039">
        <v>11</v>
      </c>
      <c r="AB30" s="1039"/>
      <c r="AC30" s="1039"/>
      <c r="AD30" s="1039"/>
      <c r="AE30" s="1040"/>
      <c r="AF30" s="1035">
        <v>11</v>
      </c>
      <c r="AG30" s="1036"/>
      <c r="AH30" s="1036"/>
      <c r="AI30" s="1036"/>
      <c r="AJ30" s="1037"/>
      <c r="AK30" s="980">
        <v>217</v>
      </c>
      <c r="AL30" s="971"/>
      <c r="AM30" s="971"/>
      <c r="AN30" s="971"/>
      <c r="AO30" s="971"/>
      <c r="AP30" s="971" t="s">
        <v>491</v>
      </c>
      <c r="AQ30" s="971"/>
      <c r="AR30" s="971"/>
      <c r="AS30" s="971"/>
      <c r="AT30" s="971"/>
      <c r="AU30" s="971" t="s">
        <v>491</v>
      </c>
      <c r="AV30" s="971"/>
      <c r="AW30" s="971"/>
      <c r="AX30" s="971"/>
      <c r="AY30" s="971"/>
      <c r="AZ30" s="1041" t="s">
        <v>491</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392</v>
      </c>
      <c r="C31" s="1031"/>
      <c r="D31" s="1031"/>
      <c r="E31" s="1031"/>
      <c r="F31" s="1031"/>
      <c r="G31" s="1031"/>
      <c r="H31" s="1031"/>
      <c r="I31" s="1031"/>
      <c r="J31" s="1031"/>
      <c r="K31" s="1031"/>
      <c r="L31" s="1031"/>
      <c r="M31" s="1031"/>
      <c r="N31" s="1031"/>
      <c r="O31" s="1031"/>
      <c r="P31" s="1032"/>
      <c r="Q31" s="1038">
        <v>1508</v>
      </c>
      <c r="R31" s="1039"/>
      <c r="S31" s="1039"/>
      <c r="T31" s="1039"/>
      <c r="U31" s="1039"/>
      <c r="V31" s="1039">
        <v>1441</v>
      </c>
      <c r="W31" s="1039"/>
      <c r="X31" s="1039"/>
      <c r="Y31" s="1039"/>
      <c r="Z31" s="1039"/>
      <c r="AA31" s="1039">
        <v>67</v>
      </c>
      <c r="AB31" s="1039"/>
      <c r="AC31" s="1039"/>
      <c r="AD31" s="1039"/>
      <c r="AE31" s="1040"/>
      <c r="AF31" s="1035">
        <v>2080</v>
      </c>
      <c r="AG31" s="1036"/>
      <c r="AH31" s="1036"/>
      <c r="AI31" s="1036"/>
      <c r="AJ31" s="1037"/>
      <c r="AK31" s="980">
        <v>27</v>
      </c>
      <c r="AL31" s="971"/>
      <c r="AM31" s="971"/>
      <c r="AN31" s="971"/>
      <c r="AO31" s="971"/>
      <c r="AP31" s="971">
        <v>4548</v>
      </c>
      <c r="AQ31" s="971"/>
      <c r="AR31" s="971"/>
      <c r="AS31" s="971"/>
      <c r="AT31" s="971"/>
      <c r="AU31" s="971">
        <v>5</v>
      </c>
      <c r="AV31" s="971"/>
      <c r="AW31" s="971"/>
      <c r="AX31" s="971"/>
      <c r="AY31" s="971"/>
      <c r="AZ31" s="1041" t="s">
        <v>491</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394</v>
      </c>
      <c r="C32" s="1031"/>
      <c r="D32" s="1031"/>
      <c r="E32" s="1031"/>
      <c r="F32" s="1031"/>
      <c r="G32" s="1031"/>
      <c r="H32" s="1031"/>
      <c r="I32" s="1031"/>
      <c r="J32" s="1031"/>
      <c r="K32" s="1031"/>
      <c r="L32" s="1031"/>
      <c r="M32" s="1031"/>
      <c r="N32" s="1031"/>
      <c r="O32" s="1031"/>
      <c r="P32" s="1032"/>
      <c r="Q32" s="1038">
        <v>3012</v>
      </c>
      <c r="R32" s="1039"/>
      <c r="S32" s="1039"/>
      <c r="T32" s="1039"/>
      <c r="U32" s="1039"/>
      <c r="V32" s="1039">
        <v>3155</v>
      </c>
      <c r="W32" s="1039"/>
      <c r="X32" s="1039"/>
      <c r="Y32" s="1039"/>
      <c r="Z32" s="1039"/>
      <c r="AA32" s="1039">
        <v>-143</v>
      </c>
      <c r="AB32" s="1039"/>
      <c r="AC32" s="1039"/>
      <c r="AD32" s="1039"/>
      <c r="AE32" s="1040"/>
      <c r="AF32" s="1035">
        <v>158</v>
      </c>
      <c r="AG32" s="1036"/>
      <c r="AH32" s="1036"/>
      <c r="AI32" s="1036"/>
      <c r="AJ32" s="1037"/>
      <c r="AK32" s="980">
        <v>501</v>
      </c>
      <c r="AL32" s="971"/>
      <c r="AM32" s="971"/>
      <c r="AN32" s="971"/>
      <c r="AO32" s="971"/>
      <c r="AP32" s="971">
        <v>872</v>
      </c>
      <c r="AQ32" s="971"/>
      <c r="AR32" s="971"/>
      <c r="AS32" s="971"/>
      <c r="AT32" s="971"/>
      <c r="AU32" s="971">
        <v>514</v>
      </c>
      <c r="AV32" s="971"/>
      <c r="AW32" s="971"/>
      <c r="AX32" s="971"/>
      <c r="AY32" s="971"/>
      <c r="AZ32" s="1041" t="s">
        <v>491</v>
      </c>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395</v>
      </c>
      <c r="C33" s="1031"/>
      <c r="D33" s="1031"/>
      <c r="E33" s="1031"/>
      <c r="F33" s="1031"/>
      <c r="G33" s="1031"/>
      <c r="H33" s="1031"/>
      <c r="I33" s="1031"/>
      <c r="J33" s="1031"/>
      <c r="K33" s="1031"/>
      <c r="L33" s="1031"/>
      <c r="M33" s="1031"/>
      <c r="N33" s="1031"/>
      <c r="O33" s="1031"/>
      <c r="P33" s="1032"/>
      <c r="Q33" s="1038">
        <v>4379</v>
      </c>
      <c r="R33" s="1039"/>
      <c r="S33" s="1039"/>
      <c r="T33" s="1039"/>
      <c r="U33" s="1039"/>
      <c r="V33" s="1039">
        <v>4024</v>
      </c>
      <c r="W33" s="1039"/>
      <c r="X33" s="1039"/>
      <c r="Y33" s="1039"/>
      <c r="Z33" s="1039"/>
      <c r="AA33" s="1039">
        <v>355</v>
      </c>
      <c r="AB33" s="1039"/>
      <c r="AC33" s="1039"/>
      <c r="AD33" s="1039"/>
      <c r="AE33" s="1040"/>
      <c r="AF33" s="1035">
        <v>960</v>
      </c>
      <c r="AG33" s="1036"/>
      <c r="AH33" s="1036"/>
      <c r="AI33" s="1036"/>
      <c r="AJ33" s="1037"/>
      <c r="AK33" s="980">
        <v>1285</v>
      </c>
      <c r="AL33" s="971"/>
      <c r="AM33" s="971"/>
      <c r="AN33" s="971"/>
      <c r="AO33" s="971"/>
      <c r="AP33" s="971">
        <v>18116</v>
      </c>
      <c r="AQ33" s="971"/>
      <c r="AR33" s="971"/>
      <c r="AS33" s="971"/>
      <c r="AT33" s="971"/>
      <c r="AU33" s="971">
        <v>8986</v>
      </c>
      <c r="AV33" s="971"/>
      <c r="AW33" s="971"/>
      <c r="AX33" s="971"/>
      <c r="AY33" s="971"/>
      <c r="AZ33" s="1041" t="s">
        <v>491</v>
      </c>
      <c r="BA33" s="1041"/>
      <c r="BB33" s="1041"/>
      <c r="BC33" s="1041"/>
      <c r="BD33" s="1041"/>
      <c r="BE33" s="972" t="s">
        <v>393</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396</v>
      </c>
      <c r="C34" s="1031"/>
      <c r="D34" s="1031"/>
      <c r="E34" s="1031"/>
      <c r="F34" s="1031"/>
      <c r="G34" s="1031"/>
      <c r="H34" s="1031"/>
      <c r="I34" s="1031"/>
      <c r="J34" s="1031"/>
      <c r="K34" s="1031"/>
      <c r="L34" s="1031"/>
      <c r="M34" s="1031"/>
      <c r="N34" s="1031"/>
      <c r="O34" s="1031"/>
      <c r="P34" s="1032"/>
      <c r="Q34" s="1038">
        <v>209</v>
      </c>
      <c r="R34" s="1039"/>
      <c r="S34" s="1039"/>
      <c r="T34" s="1039"/>
      <c r="U34" s="1039"/>
      <c r="V34" s="1039">
        <v>209</v>
      </c>
      <c r="W34" s="1039"/>
      <c r="X34" s="1039"/>
      <c r="Y34" s="1039"/>
      <c r="Z34" s="1039"/>
      <c r="AA34" s="1039" t="s">
        <v>491</v>
      </c>
      <c r="AB34" s="1039"/>
      <c r="AC34" s="1039"/>
      <c r="AD34" s="1039"/>
      <c r="AE34" s="1040"/>
      <c r="AF34" s="1035" t="s">
        <v>121</v>
      </c>
      <c r="AG34" s="1036"/>
      <c r="AH34" s="1036"/>
      <c r="AI34" s="1036"/>
      <c r="AJ34" s="1037"/>
      <c r="AK34" s="980">
        <v>102</v>
      </c>
      <c r="AL34" s="971"/>
      <c r="AM34" s="971"/>
      <c r="AN34" s="971"/>
      <c r="AO34" s="971"/>
      <c r="AP34" s="971">
        <v>48</v>
      </c>
      <c r="AQ34" s="971"/>
      <c r="AR34" s="971"/>
      <c r="AS34" s="971"/>
      <c r="AT34" s="971"/>
      <c r="AU34" s="971">
        <v>23</v>
      </c>
      <c r="AV34" s="971"/>
      <c r="AW34" s="971"/>
      <c r="AX34" s="971"/>
      <c r="AY34" s="971"/>
      <c r="AZ34" s="1041" t="s">
        <v>491</v>
      </c>
      <c r="BA34" s="1041"/>
      <c r="BB34" s="1041"/>
      <c r="BC34" s="1041"/>
      <c r="BD34" s="1041"/>
      <c r="BE34" s="972" t="s">
        <v>397</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t="s">
        <v>398</v>
      </c>
      <c r="C35" s="1031"/>
      <c r="D35" s="1031"/>
      <c r="E35" s="1031"/>
      <c r="F35" s="1031"/>
      <c r="G35" s="1031"/>
      <c r="H35" s="1031"/>
      <c r="I35" s="1031"/>
      <c r="J35" s="1031"/>
      <c r="K35" s="1031"/>
      <c r="L35" s="1031"/>
      <c r="M35" s="1031"/>
      <c r="N35" s="1031"/>
      <c r="O35" s="1031"/>
      <c r="P35" s="1032"/>
      <c r="Q35" s="1038">
        <v>199</v>
      </c>
      <c r="R35" s="1039"/>
      <c r="S35" s="1039"/>
      <c r="T35" s="1039"/>
      <c r="U35" s="1039"/>
      <c r="V35" s="1039">
        <v>199</v>
      </c>
      <c r="W35" s="1039"/>
      <c r="X35" s="1039"/>
      <c r="Y35" s="1039"/>
      <c r="Z35" s="1039"/>
      <c r="AA35" s="1039" t="s">
        <v>491</v>
      </c>
      <c r="AB35" s="1039"/>
      <c r="AC35" s="1039"/>
      <c r="AD35" s="1039"/>
      <c r="AE35" s="1040"/>
      <c r="AF35" s="1035" t="s">
        <v>121</v>
      </c>
      <c r="AG35" s="1036"/>
      <c r="AH35" s="1036"/>
      <c r="AI35" s="1036"/>
      <c r="AJ35" s="1037"/>
      <c r="AK35" s="980">
        <v>79</v>
      </c>
      <c r="AL35" s="971"/>
      <c r="AM35" s="971"/>
      <c r="AN35" s="971"/>
      <c r="AO35" s="971"/>
      <c r="AP35" s="971">
        <v>348</v>
      </c>
      <c r="AQ35" s="971"/>
      <c r="AR35" s="971"/>
      <c r="AS35" s="971"/>
      <c r="AT35" s="971"/>
      <c r="AU35" s="971">
        <v>253</v>
      </c>
      <c r="AV35" s="971"/>
      <c r="AW35" s="971"/>
      <c r="AX35" s="971"/>
      <c r="AY35" s="971"/>
      <c r="AZ35" s="1041" t="s">
        <v>491</v>
      </c>
      <c r="BA35" s="1041"/>
      <c r="BB35" s="1041"/>
      <c r="BC35" s="1041"/>
      <c r="BD35" s="1041"/>
      <c r="BE35" s="972" t="s">
        <v>397</v>
      </c>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377</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3245</v>
      </c>
      <c r="AG63" s="959"/>
      <c r="AH63" s="959"/>
      <c r="AI63" s="959"/>
      <c r="AJ63" s="1022"/>
      <c r="AK63" s="1023"/>
      <c r="AL63" s="963"/>
      <c r="AM63" s="963"/>
      <c r="AN63" s="963"/>
      <c r="AO63" s="963"/>
      <c r="AP63" s="959">
        <v>23932</v>
      </c>
      <c r="AQ63" s="959"/>
      <c r="AR63" s="959"/>
      <c r="AS63" s="959"/>
      <c r="AT63" s="959"/>
      <c r="AU63" s="959">
        <v>9781</v>
      </c>
      <c r="AV63" s="959"/>
      <c r="AW63" s="959"/>
      <c r="AX63" s="959"/>
      <c r="AY63" s="959"/>
      <c r="AZ63" s="1017"/>
      <c r="BA63" s="1017"/>
      <c r="BB63" s="1017"/>
      <c r="BC63" s="1017"/>
      <c r="BD63" s="1017"/>
      <c r="BE63" s="960"/>
      <c r="BF63" s="960"/>
      <c r="BG63" s="960"/>
      <c r="BH63" s="960"/>
      <c r="BI63" s="961"/>
      <c r="BJ63" s="1018" t="s">
        <v>121</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402</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403</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555</v>
      </c>
      <c r="C68" s="986"/>
      <c r="D68" s="986"/>
      <c r="E68" s="986"/>
      <c r="F68" s="986"/>
      <c r="G68" s="986"/>
      <c r="H68" s="986"/>
      <c r="I68" s="986"/>
      <c r="J68" s="986"/>
      <c r="K68" s="986"/>
      <c r="L68" s="986"/>
      <c r="M68" s="986"/>
      <c r="N68" s="986"/>
      <c r="O68" s="986"/>
      <c r="P68" s="987"/>
      <c r="Q68" s="988">
        <v>10670</v>
      </c>
      <c r="R68" s="982"/>
      <c r="S68" s="982"/>
      <c r="T68" s="982"/>
      <c r="U68" s="982"/>
      <c r="V68" s="982">
        <v>10603</v>
      </c>
      <c r="W68" s="982"/>
      <c r="X68" s="982"/>
      <c r="Y68" s="982"/>
      <c r="Z68" s="982"/>
      <c r="AA68" s="982">
        <v>67</v>
      </c>
      <c r="AB68" s="982"/>
      <c r="AC68" s="982"/>
      <c r="AD68" s="982"/>
      <c r="AE68" s="982"/>
      <c r="AF68" s="982">
        <v>859</v>
      </c>
      <c r="AG68" s="982"/>
      <c r="AH68" s="982"/>
      <c r="AI68" s="982"/>
      <c r="AJ68" s="982"/>
      <c r="AK68" s="982" t="s">
        <v>491</v>
      </c>
      <c r="AL68" s="982"/>
      <c r="AM68" s="982"/>
      <c r="AN68" s="982"/>
      <c r="AO68" s="982"/>
      <c r="AP68" s="982" t="s">
        <v>491</v>
      </c>
      <c r="AQ68" s="982"/>
      <c r="AR68" s="982"/>
      <c r="AS68" s="982"/>
      <c r="AT68" s="982"/>
      <c r="AU68" s="982" t="s">
        <v>491</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556</v>
      </c>
      <c r="C69" s="975"/>
      <c r="D69" s="975"/>
      <c r="E69" s="975"/>
      <c r="F69" s="975"/>
      <c r="G69" s="975"/>
      <c r="H69" s="975"/>
      <c r="I69" s="975"/>
      <c r="J69" s="975"/>
      <c r="K69" s="975"/>
      <c r="L69" s="975"/>
      <c r="M69" s="975"/>
      <c r="N69" s="975"/>
      <c r="O69" s="975"/>
      <c r="P69" s="976"/>
      <c r="Q69" s="977">
        <v>2741</v>
      </c>
      <c r="R69" s="971"/>
      <c r="S69" s="971"/>
      <c r="T69" s="971"/>
      <c r="U69" s="971"/>
      <c r="V69" s="971">
        <v>2668</v>
      </c>
      <c r="W69" s="971"/>
      <c r="X69" s="971"/>
      <c r="Y69" s="971"/>
      <c r="Z69" s="971"/>
      <c r="AA69" s="971">
        <v>72</v>
      </c>
      <c r="AB69" s="971"/>
      <c r="AC69" s="971"/>
      <c r="AD69" s="971"/>
      <c r="AE69" s="971"/>
      <c r="AF69" s="971">
        <v>90</v>
      </c>
      <c r="AG69" s="971"/>
      <c r="AH69" s="971"/>
      <c r="AI69" s="971"/>
      <c r="AJ69" s="971"/>
      <c r="AK69" s="971">
        <v>142</v>
      </c>
      <c r="AL69" s="971"/>
      <c r="AM69" s="971"/>
      <c r="AN69" s="971"/>
      <c r="AO69" s="971"/>
      <c r="AP69" s="971">
        <v>2066</v>
      </c>
      <c r="AQ69" s="971"/>
      <c r="AR69" s="971"/>
      <c r="AS69" s="971"/>
      <c r="AT69" s="971"/>
      <c r="AU69" s="971">
        <v>632</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557</v>
      </c>
      <c r="C70" s="975"/>
      <c r="D70" s="975"/>
      <c r="E70" s="975"/>
      <c r="F70" s="975"/>
      <c r="G70" s="975"/>
      <c r="H70" s="975"/>
      <c r="I70" s="975"/>
      <c r="J70" s="975"/>
      <c r="K70" s="975"/>
      <c r="L70" s="975"/>
      <c r="M70" s="975"/>
      <c r="N70" s="975"/>
      <c r="O70" s="975"/>
      <c r="P70" s="976"/>
      <c r="Q70" s="977">
        <v>243</v>
      </c>
      <c r="R70" s="971"/>
      <c r="S70" s="971"/>
      <c r="T70" s="971"/>
      <c r="U70" s="971"/>
      <c r="V70" s="971">
        <v>238</v>
      </c>
      <c r="W70" s="971"/>
      <c r="X70" s="971"/>
      <c r="Y70" s="971"/>
      <c r="Z70" s="971"/>
      <c r="AA70" s="971">
        <v>5</v>
      </c>
      <c r="AB70" s="971"/>
      <c r="AC70" s="971"/>
      <c r="AD70" s="971"/>
      <c r="AE70" s="971"/>
      <c r="AF70" s="971">
        <v>5</v>
      </c>
      <c r="AG70" s="971"/>
      <c r="AH70" s="971"/>
      <c r="AI70" s="971"/>
      <c r="AJ70" s="971"/>
      <c r="AK70" s="971">
        <v>3</v>
      </c>
      <c r="AL70" s="971"/>
      <c r="AM70" s="971"/>
      <c r="AN70" s="971"/>
      <c r="AO70" s="971"/>
      <c r="AP70" s="971" t="s">
        <v>491</v>
      </c>
      <c r="AQ70" s="971"/>
      <c r="AR70" s="971"/>
      <c r="AS70" s="971"/>
      <c r="AT70" s="971"/>
      <c r="AU70" s="971" t="s">
        <v>491</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558</v>
      </c>
      <c r="C71" s="975"/>
      <c r="D71" s="975"/>
      <c r="E71" s="975"/>
      <c r="F71" s="975"/>
      <c r="G71" s="975"/>
      <c r="H71" s="975"/>
      <c r="I71" s="975"/>
      <c r="J71" s="975"/>
      <c r="K71" s="975"/>
      <c r="L71" s="975"/>
      <c r="M71" s="975"/>
      <c r="N71" s="975"/>
      <c r="O71" s="975"/>
      <c r="P71" s="976"/>
      <c r="Q71" s="977">
        <v>967</v>
      </c>
      <c r="R71" s="971"/>
      <c r="S71" s="971"/>
      <c r="T71" s="971"/>
      <c r="U71" s="971"/>
      <c r="V71" s="971">
        <v>732</v>
      </c>
      <c r="W71" s="971"/>
      <c r="X71" s="971"/>
      <c r="Y71" s="971"/>
      <c r="Z71" s="971"/>
      <c r="AA71" s="971">
        <v>236</v>
      </c>
      <c r="AB71" s="971"/>
      <c r="AC71" s="971"/>
      <c r="AD71" s="971"/>
      <c r="AE71" s="971"/>
      <c r="AF71" s="971">
        <v>97</v>
      </c>
      <c r="AG71" s="971"/>
      <c r="AH71" s="971"/>
      <c r="AI71" s="971"/>
      <c r="AJ71" s="971"/>
      <c r="AK71" s="971">
        <v>510</v>
      </c>
      <c r="AL71" s="971"/>
      <c r="AM71" s="971"/>
      <c r="AN71" s="971"/>
      <c r="AO71" s="971"/>
      <c r="AP71" s="971" t="s">
        <v>491</v>
      </c>
      <c r="AQ71" s="971"/>
      <c r="AR71" s="971"/>
      <c r="AS71" s="971"/>
      <c r="AT71" s="971"/>
      <c r="AU71" s="971" t="s">
        <v>491</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559</v>
      </c>
      <c r="C72" s="975"/>
      <c r="D72" s="975"/>
      <c r="E72" s="975"/>
      <c r="F72" s="975"/>
      <c r="G72" s="975"/>
      <c r="H72" s="975"/>
      <c r="I72" s="975"/>
      <c r="J72" s="975"/>
      <c r="K72" s="975"/>
      <c r="L72" s="975"/>
      <c r="M72" s="975"/>
      <c r="N72" s="975"/>
      <c r="O72" s="975"/>
      <c r="P72" s="976"/>
      <c r="Q72" s="977">
        <v>294625</v>
      </c>
      <c r="R72" s="971"/>
      <c r="S72" s="971"/>
      <c r="T72" s="971"/>
      <c r="U72" s="971"/>
      <c r="V72" s="971">
        <v>290389</v>
      </c>
      <c r="W72" s="971"/>
      <c r="X72" s="971"/>
      <c r="Y72" s="971"/>
      <c r="Z72" s="971"/>
      <c r="AA72" s="971">
        <v>4236</v>
      </c>
      <c r="AB72" s="971"/>
      <c r="AC72" s="971"/>
      <c r="AD72" s="971"/>
      <c r="AE72" s="971"/>
      <c r="AF72" s="971">
        <v>4236</v>
      </c>
      <c r="AG72" s="971"/>
      <c r="AH72" s="971"/>
      <c r="AI72" s="971"/>
      <c r="AJ72" s="971"/>
      <c r="AK72" s="971">
        <v>5909</v>
      </c>
      <c r="AL72" s="971"/>
      <c r="AM72" s="971"/>
      <c r="AN72" s="971"/>
      <c r="AO72" s="971"/>
      <c r="AP72" s="971" t="s">
        <v>491</v>
      </c>
      <c r="AQ72" s="971"/>
      <c r="AR72" s="971"/>
      <c r="AS72" s="971"/>
      <c r="AT72" s="971"/>
      <c r="AU72" s="971" t="s">
        <v>491</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5287</v>
      </c>
      <c r="AG88" s="959"/>
      <c r="AH88" s="959"/>
      <c r="AI88" s="959"/>
      <c r="AJ88" s="959"/>
      <c r="AK88" s="963"/>
      <c r="AL88" s="963"/>
      <c r="AM88" s="963"/>
      <c r="AN88" s="963"/>
      <c r="AO88" s="963"/>
      <c r="AP88" s="959">
        <v>2066</v>
      </c>
      <c r="AQ88" s="959"/>
      <c r="AR88" s="959"/>
      <c r="AS88" s="959"/>
      <c r="AT88" s="959"/>
      <c r="AU88" s="959">
        <v>632</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336</v>
      </c>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294</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294</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294</v>
      </c>
      <c r="DR109" s="896"/>
      <c r="DS109" s="896"/>
      <c r="DT109" s="896"/>
      <c r="DU109" s="897"/>
      <c r="DV109" s="898" t="s">
        <v>415</v>
      </c>
      <c r="DW109" s="896"/>
      <c r="DX109" s="896"/>
      <c r="DY109" s="896"/>
      <c r="DZ109" s="929"/>
    </row>
    <row r="110" spans="1:131" s="218" customFormat="1" ht="26.25" customHeight="1" x14ac:dyDescent="0.15">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1752255</v>
      </c>
      <c r="AB110" s="889"/>
      <c r="AC110" s="889"/>
      <c r="AD110" s="889"/>
      <c r="AE110" s="890"/>
      <c r="AF110" s="891">
        <v>1755206</v>
      </c>
      <c r="AG110" s="889"/>
      <c r="AH110" s="889"/>
      <c r="AI110" s="889"/>
      <c r="AJ110" s="890"/>
      <c r="AK110" s="891">
        <v>1653253</v>
      </c>
      <c r="AL110" s="889"/>
      <c r="AM110" s="889"/>
      <c r="AN110" s="889"/>
      <c r="AO110" s="890"/>
      <c r="AP110" s="892">
        <v>15</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17815559</v>
      </c>
      <c r="BR110" s="842"/>
      <c r="BS110" s="842"/>
      <c r="BT110" s="842"/>
      <c r="BU110" s="842"/>
      <c r="BV110" s="842">
        <v>17223099</v>
      </c>
      <c r="BW110" s="842"/>
      <c r="BX110" s="842"/>
      <c r="BY110" s="842"/>
      <c r="BZ110" s="842"/>
      <c r="CA110" s="842">
        <v>17463981</v>
      </c>
      <c r="CB110" s="842"/>
      <c r="CC110" s="842"/>
      <c r="CD110" s="842"/>
      <c r="CE110" s="842"/>
      <c r="CF110" s="866">
        <v>159</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121</v>
      </c>
      <c r="DH110" s="842"/>
      <c r="DI110" s="842"/>
      <c r="DJ110" s="842"/>
      <c r="DK110" s="842"/>
      <c r="DL110" s="842" t="s">
        <v>121</v>
      </c>
      <c r="DM110" s="842"/>
      <c r="DN110" s="842"/>
      <c r="DO110" s="842"/>
      <c r="DP110" s="842"/>
      <c r="DQ110" s="842" t="s">
        <v>121</v>
      </c>
      <c r="DR110" s="842"/>
      <c r="DS110" s="842"/>
      <c r="DT110" s="842"/>
      <c r="DU110" s="842"/>
      <c r="DV110" s="843" t="s">
        <v>121</v>
      </c>
      <c r="DW110" s="843"/>
      <c r="DX110" s="843"/>
      <c r="DY110" s="843"/>
      <c r="DZ110" s="844"/>
    </row>
    <row r="111" spans="1:131" s="218" customFormat="1" ht="26.25" customHeight="1" x14ac:dyDescent="0.15">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121</v>
      </c>
      <c r="AB111" s="919"/>
      <c r="AC111" s="919"/>
      <c r="AD111" s="919"/>
      <c r="AE111" s="920"/>
      <c r="AF111" s="921" t="s">
        <v>121</v>
      </c>
      <c r="AG111" s="919"/>
      <c r="AH111" s="919"/>
      <c r="AI111" s="919"/>
      <c r="AJ111" s="920"/>
      <c r="AK111" s="921" t="s">
        <v>121</v>
      </c>
      <c r="AL111" s="919"/>
      <c r="AM111" s="919"/>
      <c r="AN111" s="919"/>
      <c r="AO111" s="920"/>
      <c r="AP111" s="922" t="s">
        <v>121</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t="s">
        <v>121</v>
      </c>
      <c r="BR111" s="817"/>
      <c r="BS111" s="817"/>
      <c r="BT111" s="817"/>
      <c r="BU111" s="817"/>
      <c r="BV111" s="817" t="s">
        <v>121</v>
      </c>
      <c r="BW111" s="817"/>
      <c r="BX111" s="817"/>
      <c r="BY111" s="817"/>
      <c r="BZ111" s="817"/>
      <c r="CA111" s="817" t="s">
        <v>121</v>
      </c>
      <c r="CB111" s="817"/>
      <c r="CC111" s="817"/>
      <c r="CD111" s="817"/>
      <c r="CE111" s="817"/>
      <c r="CF111" s="875" t="s">
        <v>121</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121</v>
      </c>
      <c r="DH111" s="817"/>
      <c r="DI111" s="817"/>
      <c r="DJ111" s="817"/>
      <c r="DK111" s="817"/>
      <c r="DL111" s="817" t="s">
        <v>121</v>
      </c>
      <c r="DM111" s="817"/>
      <c r="DN111" s="817"/>
      <c r="DO111" s="817"/>
      <c r="DP111" s="817"/>
      <c r="DQ111" s="817" t="s">
        <v>121</v>
      </c>
      <c r="DR111" s="817"/>
      <c r="DS111" s="817"/>
      <c r="DT111" s="817"/>
      <c r="DU111" s="817"/>
      <c r="DV111" s="794" t="s">
        <v>121</v>
      </c>
      <c r="DW111" s="794"/>
      <c r="DX111" s="794"/>
      <c r="DY111" s="794"/>
      <c r="DZ111" s="795"/>
    </row>
    <row r="112" spans="1:131" s="218" customFormat="1" ht="26.25" customHeight="1" x14ac:dyDescent="0.15">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121</v>
      </c>
      <c r="AB112" s="780"/>
      <c r="AC112" s="780"/>
      <c r="AD112" s="780"/>
      <c r="AE112" s="781"/>
      <c r="AF112" s="782" t="s">
        <v>121</v>
      </c>
      <c r="AG112" s="780"/>
      <c r="AH112" s="780"/>
      <c r="AI112" s="780"/>
      <c r="AJ112" s="781"/>
      <c r="AK112" s="782" t="s">
        <v>121</v>
      </c>
      <c r="AL112" s="780"/>
      <c r="AM112" s="780"/>
      <c r="AN112" s="780"/>
      <c r="AO112" s="781"/>
      <c r="AP112" s="824" t="s">
        <v>121</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10149944</v>
      </c>
      <c r="BR112" s="817"/>
      <c r="BS112" s="817"/>
      <c r="BT112" s="817"/>
      <c r="BU112" s="817"/>
      <c r="BV112" s="817">
        <v>9802929</v>
      </c>
      <c r="BW112" s="817"/>
      <c r="BX112" s="817"/>
      <c r="BY112" s="817"/>
      <c r="BZ112" s="817"/>
      <c r="CA112" s="817">
        <v>9780452</v>
      </c>
      <c r="CB112" s="817"/>
      <c r="CC112" s="817"/>
      <c r="CD112" s="817"/>
      <c r="CE112" s="817"/>
      <c r="CF112" s="875">
        <v>89</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121</v>
      </c>
      <c r="DH112" s="817"/>
      <c r="DI112" s="817"/>
      <c r="DJ112" s="817"/>
      <c r="DK112" s="817"/>
      <c r="DL112" s="817" t="s">
        <v>121</v>
      </c>
      <c r="DM112" s="817"/>
      <c r="DN112" s="817"/>
      <c r="DO112" s="817"/>
      <c r="DP112" s="817"/>
      <c r="DQ112" s="817" t="s">
        <v>121</v>
      </c>
      <c r="DR112" s="817"/>
      <c r="DS112" s="817"/>
      <c r="DT112" s="817"/>
      <c r="DU112" s="817"/>
      <c r="DV112" s="794" t="s">
        <v>121</v>
      </c>
      <c r="DW112" s="794"/>
      <c r="DX112" s="794"/>
      <c r="DY112" s="794"/>
      <c r="DZ112" s="795"/>
    </row>
    <row r="113" spans="1:130" s="218" customFormat="1" ht="26.25" customHeight="1" x14ac:dyDescent="0.15">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1170323</v>
      </c>
      <c r="AB113" s="919"/>
      <c r="AC113" s="919"/>
      <c r="AD113" s="919"/>
      <c r="AE113" s="920"/>
      <c r="AF113" s="921">
        <v>1196632</v>
      </c>
      <c r="AG113" s="919"/>
      <c r="AH113" s="919"/>
      <c r="AI113" s="919"/>
      <c r="AJ113" s="920"/>
      <c r="AK113" s="921">
        <v>1025728</v>
      </c>
      <c r="AL113" s="919"/>
      <c r="AM113" s="919"/>
      <c r="AN113" s="919"/>
      <c r="AO113" s="920"/>
      <c r="AP113" s="922">
        <v>9.3000000000000007</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664734</v>
      </c>
      <c r="BR113" s="817"/>
      <c r="BS113" s="817"/>
      <c r="BT113" s="817"/>
      <c r="BU113" s="817"/>
      <c r="BV113" s="817">
        <v>632067</v>
      </c>
      <c r="BW113" s="817"/>
      <c r="BX113" s="817"/>
      <c r="BY113" s="817"/>
      <c r="BZ113" s="817"/>
      <c r="CA113" s="817">
        <v>620298</v>
      </c>
      <c r="CB113" s="817"/>
      <c r="CC113" s="817"/>
      <c r="CD113" s="817"/>
      <c r="CE113" s="817"/>
      <c r="CF113" s="875">
        <v>5.6</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121</v>
      </c>
      <c r="DH113" s="780"/>
      <c r="DI113" s="780"/>
      <c r="DJ113" s="780"/>
      <c r="DK113" s="781"/>
      <c r="DL113" s="782" t="s">
        <v>121</v>
      </c>
      <c r="DM113" s="780"/>
      <c r="DN113" s="780"/>
      <c r="DO113" s="780"/>
      <c r="DP113" s="781"/>
      <c r="DQ113" s="782" t="s">
        <v>121</v>
      </c>
      <c r="DR113" s="780"/>
      <c r="DS113" s="780"/>
      <c r="DT113" s="780"/>
      <c r="DU113" s="781"/>
      <c r="DV113" s="824" t="s">
        <v>121</v>
      </c>
      <c r="DW113" s="825"/>
      <c r="DX113" s="825"/>
      <c r="DY113" s="825"/>
      <c r="DZ113" s="826"/>
    </row>
    <row r="114" spans="1:130" s="218" customFormat="1" ht="26.25" customHeight="1" x14ac:dyDescent="0.15">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58010</v>
      </c>
      <c r="AB114" s="780"/>
      <c r="AC114" s="780"/>
      <c r="AD114" s="780"/>
      <c r="AE114" s="781"/>
      <c r="AF114" s="782">
        <v>52946</v>
      </c>
      <c r="AG114" s="780"/>
      <c r="AH114" s="780"/>
      <c r="AI114" s="780"/>
      <c r="AJ114" s="781"/>
      <c r="AK114" s="782">
        <v>56232</v>
      </c>
      <c r="AL114" s="780"/>
      <c r="AM114" s="780"/>
      <c r="AN114" s="780"/>
      <c r="AO114" s="781"/>
      <c r="AP114" s="824">
        <v>0.5</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3256958</v>
      </c>
      <c r="BR114" s="817"/>
      <c r="BS114" s="817"/>
      <c r="BT114" s="817"/>
      <c r="BU114" s="817"/>
      <c r="BV114" s="817">
        <v>3187990</v>
      </c>
      <c r="BW114" s="817"/>
      <c r="BX114" s="817"/>
      <c r="BY114" s="817"/>
      <c r="BZ114" s="817"/>
      <c r="CA114" s="817">
        <v>3203155</v>
      </c>
      <c r="CB114" s="817"/>
      <c r="CC114" s="817"/>
      <c r="CD114" s="817"/>
      <c r="CE114" s="817"/>
      <c r="CF114" s="875">
        <v>29.2</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121</v>
      </c>
      <c r="DH114" s="780"/>
      <c r="DI114" s="780"/>
      <c r="DJ114" s="780"/>
      <c r="DK114" s="781"/>
      <c r="DL114" s="782" t="s">
        <v>121</v>
      </c>
      <c r="DM114" s="780"/>
      <c r="DN114" s="780"/>
      <c r="DO114" s="780"/>
      <c r="DP114" s="781"/>
      <c r="DQ114" s="782" t="s">
        <v>121</v>
      </c>
      <c r="DR114" s="780"/>
      <c r="DS114" s="780"/>
      <c r="DT114" s="780"/>
      <c r="DU114" s="781"/>
      <c r="DV114" s="824" t="s">
        <v>121</v>
      </c>
      <c r="DW114" s="825"/>
      <c r="DX114" s="825"/>
      <c r="DY114" s="825"/>
      <c r="DZ114" s="826"/>
    </row>
    <row r="115" spans="1:130" s="218" customFormat="1" ht="26.25" customHeight="1" x14ac:dyDescent="0.15">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121</v>
      </c>
      <c r="AB115" s="919"/>
      <c r="AC115" s="919"/>
      <c r="AD115" s="919"/>
      <c r="AE115" s="920"/>
      <c r="AF115" s="921" t="s">
        <v>121</v>
      </c>
      <c r="AG115" s="919"/>
      <c r="AH115" s="919"/>
      <c r="AI115" s="919"/>
      <c r="AJ115" s="920"/>
      <c r="AK115" s="921" t="s">
        <v>121</v>
      </c>
      <c r="AL115" s="919"/>
      <c r="AM115" s="919"/>
      <c r="AN115" s="919"/>
      <c r="AO115" s="920"/>
      <c r="AP115" s="922" t="s">
        <v>121</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v>11938</v>
      </c>
      <c r="BR115" s="817"/>
      <c r="BS115" s="817"/>
      <c r="BT115" s="817"/>
      <c r="BU115" s="817"/>
      <c r="BV115" s="817">
        <v>29612</v>
      </c>
      <c r="BW115" s="817"/>
      <c r="BX115" s="817"/>
      <c r="BY115" s="817"/>
      <c r="BZ115" s="817"/>
      <c r="CA115" s="817">
        <v>111350</v>
      </c>
      <c r="CB115" s="817"/>
      <c r="CC115" s="817"/>
      <c r="CD115" s="817"/>
      <c r="CE115" s="817"/>
      <c r="CF115" s="875">
        <v>1</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121</v>
      </c>
      <c r="DH115" s="780"/>
      <c r="DI115" s="780"/>
      <c r="DJ115" s="780"/>
      <c r="DK115" s="781"/>
      <c r="DL115" s="782" t="s">
        <v>121</v>
      </c>
      <c r="DM115" s="780"/>
      <c r="DN115" s="780"/>
      <c r="DO115" s="780"/>
      <c r="DP115" s="781"/>
      <c r="DQ115" s="782" t="s">
        <v>121</v>
      </c>
      <c r="DR115" s="780"/>
      <c r="DS115" s="780"/>
      <c r="DT115" s="780"/>
      <c r="DU115" s="781"/>
      <c r="DV115" s="824" t="s">
        <v>121</v>
      </c>
      <c r="DW115" s="825"/>
      <c r="DX115" s="825"/>
      <c r="DY115" s="825"/>
      <c r="DZ115" s="826"/>
    </row>
    <row r="116" spans="1:130" s="218" customFormat="1" ht="26.25" customHeight="1" x14ac:dyDescent="0.15">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121</v>
      </c>
      <c r="AB116" s="780"/>
      <c r="AC116" s="780"/>
      <c r="AD116" s="780"/>
      <c r="AE116" s="781"/>
      <c r="AF116" s="782" t="s">
        <v>121</v>
      </c>
      <c r="AG116" s="780"/>
      <c r="AH116" s="780"/>
      <c r="AI116" s="780"/>
      <c r="AJ116" s="781"/>
      <c r="AK116" s="782" t="s">
        <v>121</v>
      </c>
      <c r="AL116" s="780"/>
      <c r="AM116" s="780"/>
      <c r="AN116" s="780"/>
      <c r="AO116" s="781"/>
      <c r="AP116" s="824" t="s">
        <v>121</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121</v>
      </c>
      <c r="BR116" s="817"/>
      <c r="BS116" s="817"/>
      <c r="BT116" s="817"/>
      <c r="BU116" s="817"/>
      <c r="BV116" s="817" t="s">
        <v>121</v>
      </c>
      <c r="BW116" s="817"/>
      <c r="BX116" s="817"/>
      <c r="BY116" s="817"/>
      <c r="BZ116" s="817"/>
      <c r="CA116" s="817" t="s">
        <v>121</v>
      </c>
      <c r="CB116" s="817"/>
      <c r="CC116" s="817"/>
      <c r="CD116" s="817"/>
      <c r="CE116" s="817"/>
      <c r="CF116" s="875" t="s">
        <v>121</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121</v>
      </c>
      <c r="DH116" s="780"/>
      <c r="DI116" s="780"/>
      <c r="DJ116" s="780"/>
      <c r="DK116" s="781"/>
      <c r="DL116" s="782" t="s">
        <v>121</v>
      </c>
      <c r="DM116" s="780"/>
      <c r="DN116" s="780"/>
      <c r="DO116" s="780"/>
      <c r="DP116" s="781"/>
      <c r="DQ116" s="782" t="s">
        <v>121</v>
      </c>
      <c r="DR116" s="780"/>
      <c r="DS116" s="780"/>
      <c r="DT116" s="780"/>
      <c r="DU116" s="781"/>
      <c r="DV116" s="824" t="s">
        <v>121</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2980588</v>
      </c>
      <c r="AB117" s="903"/>
      <c r="AC117" s="903"/>
      <c r="AD117" s="903"/>
      <c r="AE117" s="904"/>
      <c r="AF117" s="905">
        <v>3004784</v>
      </c>
      <c r="AG117" s="903"/>
      <c r="AH117" s="903"/>
      <c r="AI117" s="903"/>
      <c r="AJ117" s="904"/>
      <c r="AK117" s="905">
        <v>2735213</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121</v>
      </c>
      <c r="BR117" s="817"/>
      <c r="BS117" s="817"/>
      <c r="BT117" s="817"/>
      <c r="BU117" s="817"/>
      <c r="BV117" s="817" t="s">
        <v>121</v>
      </c>
      <c r="BW117" s="817"/>
      <c r="BX117" s="817"/>
      <c r="BY117" s="817"/>
      <c r="BZ117" s="817"/>
      <c r="CA117" s="817" t="s">
        <v>121</v>
      </c>
      <c r="CB117" s="817"/>
      <c r="CC117" s="817"/>
      <c r="CD117" s="817"/>
      <c r="CE117" s="817"/>
      <c r="CF117" s="875" t="s">
        <v>121</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121</v>
      </c>
      <c r="DH117" s="780"/>
      <c r="DI117" s="780"/>
      <c r="DJ117" s="780"/>
      <c r="DK117" s="781"/>
      <c r="DL117" s="782" t="s">
        <v>121</v>
      </c>
      <c r="DM117" s="780"/>
      <c r="DN117" s="780"/>
      <c r="DO117" s="780"/>
      <c r="DP117" s="781"/>
      <c r="DQ117" s="782" t="s">
        <v>121</v>
      </c>
      <c r="DR117" s="780"/>
      <c r="DS117" s="780"/>
      <c r="DT117" s="780"/>
      <c r="DU117" s="781"/>
      <c r="DV117" s="824" t="s">
        <v>121</v>
      </c>
      <c r="DW117" s="825"/>
      <c r="DX117" s="825"/>
      <c r="DY117" s="825"/>
      <c r="DZ117" s="826"/>
    </row>
    <row r="118" spans="1:130" s="218" customFormat="1" ht="26.25" customHeight="1" x14ac:dyDescent="0.15">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294</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121</v>
      </c>
      <c r="BR118" s="845"/>
      <c r="BS118" s="845"/>
      <c r="BT118" s="845"/>
      <c r="BU118" s="845"/>
      <c r="BV118" s="845" t="s">
        <v>121</v>
      </c>
      <c r="BW118" s="845"/>
      <c r="BX118" s="845"/>
      <c r="BY118" s="845"/>
      <c r="BZ118" s="845"/>
      <c r="CA118" s="845" t="s">
        <v>121</v>
      </c>
      <c r="CB118" s="845"/>
      <c r="CC118" s="845"/>
      <c r="CD118" s="845"/>
      <c r="CE118" s="845"/>
      <c r="CF118" s="875" t="s">
        <v>121</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121</v>
      </c>
      <c r="DH118" s="780"/>
      <c r="DI118" s="780"/>
      <c r="DJ118" s="780"/>
      <c r="DK118" s="781"/>
      <c r="DL118" s="782" t="s">
        <v>121</v>
      </c>
      <c r="DM118" s="780"/>
      <c r="DN118" s="780"/>
      <c r="DO118" s="780"/>
      <c r="DP118" s="781"/>
      <c r="DQ118" s="782" t="s">
        <v>121</v>
      </c>
      <c r="DR118" s="780"/>
      <c r="DS118" s="780"/>
      <c r="DT118" s="780"/>
      <c r="DU118" s="781"/>
      <c r="DV118" s="824" t="s">
        <v>121</v>
      </c>
      <c r="DW118" s="825"/>
      <c r="DX118" s="825"/>
      <c r="DY118" s="825"/>
      <c r="DZ118" s="826"/>
    </row>
    <row r="119" spans="1:130" s="218" customFormat="1" ht="26.25" customHeight="1" x14ac:dyDescent="0.15">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121</v>
      </c>
      <c r="AB119" s="889"/>
      <c r="AC119" s="889"/>
      <c r="AD119" s="889"/>
      <c r="AE119" s="890"/>
      <c r="AF119" s="891" t="s">
        <v>121</v>
      </c>
      <c r="AG119" s="889"/>
      <c r="AH119" s="889"/>
      <c r="AI119" s="889"/>
      <c r="AJ119" s="890"/>
      <c r="AK119" s="891" t="s">
        <v>121</v>
      </c>
      <c r="AL119" s="889"/>
      <c r="AM119" s="889"/>
      <c r="AN119" s="889"/>
      <c r="AO119" s="890"/>
      <c r="AP119" s="892" t="s">
        <v>121</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445</v>
      </c>
      <c r="BP119" s="878"/>
      <c r="BQ119" s="879">
        <v>31899133</v>
      </c>
      <c r="BR119" s="845"/>
      <c r="BS119" s="845"/>
      <c r="BT119" s="845"/>
      <c r="BU119" s="845"/>
      <c r="BV119" s="845">
        <v>30875697</v>
      </c>
      <c r="BW119" s="845"/>
      <c r="BX119" s="845"/>
      <c r="BY119" s="845"/>
      <c r="BZ119" s="845"/>
      <c r="CA119" s="845">
        <v>31179236</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121</v>
      </c>
      <c r="DH119" s="764"/>
      <c r="DI119" s="764"/>
      <c r="DJ119" s="764"/>
      <c r="DK119" s="765"/>
      <c r="DL119" s="766" t="s">
        <v>121</v>
      </c>
      <c r="DM119" s="764"/>
      <c r="DN119" s="764"/>
      <c r="DO119" s="764"/>
      <c r="DP119" s="765"/>
      <c r="DQ119" s="766" t="s">
        <v>121</v>
      </c>
      <c r="DR119" s="764"/>
      <c r="DS119" s="764"/>
      <c r="DT119" s="764"/>
      <c r="DU119" s="765"/>
      <c r="DV119" s="848" t="s">
        <v>121</v>
      </c>
      <c r="DW119" s="849"/>
      <c r="DX119" s="849"/>
      <c r="DY119" s="849"/>
      <c r="DZ119" s="850"/>
    </row>
    <row r="120" spans="1:130" s="218" customFormat="1" ht="26.25" customHeight="1" x14ac:dyDescent="0.15">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121</v>
      </c>
      <c r="AB120" s="780"/>
      <c r="AC120" s="780"/>
      <c r="AD120" s="780"/>
      <c r="AE120" s="781"/>
      <c r="AF120" s="782" t="s">
        <v>121</v>
      </c>
      <c r="AG120" s="780"/>
      <c r="AH120" s="780"/>
      <c r="AI120" s="780"/>
      <c r="AJ120" s="781"/>
      <c r="AK120" s="782" t="s">
        <v>121</v>
      </c>
      <c r="AL120" s="780"/>
      <c r="AM120" s="780"/>
      <c r="AN120" s="780"/>
      <c r="AO120" s="781"/>
      <c r="AP120" s="824" t="s">
        <v>121</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11025800</v>
      </c>
      <c r="BR120" s="842"/>
      <c r="BS120" s="842"/>
      <c r="BT120" s="842"/>
      <c r="BU120" s="842"/>
      <c r="BV120" s="842">
        <v>12083654</v>
      </c>
      <c r="BW120" s="842"/>
      <c r="BX120" s="842"/>
      <c r="BY120" s="842"/>
      <c r="BZ120" s="842"/>
      <c r="CA120" s="842">
        <v>12771223</v>
      </c>
      <c r="CB120" s="842"/>
      <c r="CC120" s="842"/>
      <c r="CD120" s="842"/>
      <c r="CE120" s="842"/>
      <c r="CF120" s="866">
        <v>116.2</v>
      </c>
      <c r="CG120" s="867"/>
      <c r="CH120" s="867"/>
      <c r="CI120" s="867"/>
      <c r="CJ120" s="867"/>
      <c r="CK120" s="868" t="s">
        <v>449</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9449051</v>
      </c>
      <c r="DH120" s="842"/>
      <c r="DI120" s="842"/>
      <c r="DJ120" s="842"/>
      <c r="DK120" s="842"/>
      <c r="DL120" s="842">
        <v>8953484</v>
      </c>
      <c r="DM120" s="842"/>
      <c r="DN120" s="842"/>
      <c r="DO120" s="842"/>
      <c r="DP120" s="842"/>
      <c r="DQ120" s="842">
        <v>8985639</v>
      </c>
      <c r="DR120" s="842"/>
      <c r="DS120" s="842"/>
      <c r="DT120" s="842"/>
      <c r="DU120" s="842"/>
      <c r="DV120" s="843">
        <v>81.8</v>
      </c>
      <c r="DW120" s="843"/>
      <c r="DX120" s="843"/>
      <c r="DY120" s="843"/>
      <c r="DZ120" s="844"/>
    </row>
    <row r="121" spans="1:130" s="218" customFormat="1" ht="26.25" customHeight="1" x14ac:dyDescent="0.15">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121</v>
      </c>
      <c r="AB121" s="780"/>
      <c r="AC121" s="780"/>
      <c r="AD121" s="780"/>
      <c r="AE121" s="781"/>
      <c r="AF121" s="782" t="s">
        <v>121</v>
      </c>
      <c r="AG121" s="780"/>
      <c r="AH121" s="780"/>
      <c r="AI121" s="780"/>
      <c r="AJ121" s="781"/>
      <c r="AK121" s="782" t="s">
        <v>121</v>
      </c>
      <c r="AL121" s="780"/>
      <c r="AM121" s="780"/>
      <c r="AN121" s="780"/>
      <c r="AO121" s="781"/>
      <c r="AP121" s="824" t="s">
        <v>121</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4624477</v>
      </c>
      <c r="BR121" s="817"/>
      <c r="BS121" s="817"/>
      <c r="BT121" s="817"/>
      <c r="BU121" s="817"/>
      <c r="BV121" s="817">
        <v>4277225</v>
      </c>
      <c r="BW121" s="817"/>
      <c r="BX121" s="817"/>
      <c r="BY121" s="817"/>
      <c r="BZ121" s="817"/>
      <c r="CA121" s="817">
        <v>4069134</v>
      </c>
      <c r="CB121" s="817"/>
      <c r="CC121" s="817"/>
      <c r="CD121" s="817"/>
      <c r="CE121" s="817"/>
      <c r="CF121" s="875">
        <v>37</v>
      </c>
      <c r="CG121" s="876"/>
      <c r="CH121" s="876"/>
      <c r="CI121" s="876"/>
      <c r="CJ121" s="876"/>
      <c r="CK121" s="869"/>
      <c r="CL121" s="855"/>
      <c r="CM121" s="855"/>
      <c r="CN121" s="855"/>
      <c r="CO121" s="856"/>
      <c r="CP121" s="835" t="s">
        <v>394</v>
      </c>
      <c r="CQ121" s="836"/>
      <c r="CR121" s="836"/>
      <c r="CS121" s="836"/>
      <c r="CT121" s="836"/>
      <c r="CU121" s="836"/>
      <c r="CV121" s="836"/>
      <c r="CW121" s="836"/>
      <c r="CX121" s="836"/>
      <c r="CY121" s="836"/>
      <c r="CZ121" s="836"/>
      <c r="DA121" s="836"/>
      <c r="DB121" s="836"/>
      <c r="DC121" s="836"/>
      <c r="DD121" s="836"/>
      <c r="DE121" s="836"/>
      <c r="DF121" s="837"/>
      <c r="DG121" s="816">
        <v>410059</v>
      </c>
      <c r="DH121" s="817"/>
      <c r="DI121" s="817"/>
      <c r="DJ121" s="817"/>
      <c r="DK121" s="817"/>
      <c r="DL121" s="817">
        <v>545107</v>
      </c>
      <c r="DM121" s="817"/>
      <c r="DN121" s="817"/>
      <c r="DO121" s="817"/>
      <c r="DP121" s="817"/>
      <c r="DQ121" s="817">
        <v>514252</v>
      </c>
      <c r="DR121" s="817"/>
      <c r="DS121" s="817"/>
      <c r="DT121" s="817"/>
      <c r="DU121" s="817"/>
      <c r="DV121" s="794">
        <v>4.7</v>
      </c>
      <c r="DW121" s="794"/>
      <c r="DX121" s="794"/>
      <c r="DY121" s="794"/>
      <c r="DZ121" s="795"/>
    </row>
    <row r="122" spans="1:130" s="218" customFormat="1" ht="26.25" customHeight="1" x14ac:dyDescent="0.15">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121</v>
      </c>
      <c r="AB122" s="780"/>
      <c r="AC122" s="780"/>
      <c r="AD122" s="780"/>
      <c r="AE122" s="781"/>
      <c r="AF122" s="782" t="s">
        <v>121</v>
      </c>
      <c r="AG122" s="780"/>
      <c r="AH122" s="780"/>
      <c r="AI122" s="780"/>
      <c r="AJ122" s="781"/>
      <c r="AK122" s="782" t="s">
        <v>121</v>
      </c>
      <c r="AL122" s="780"/>
      <c r="AM122" s="780"/>
      <c r="AN122" s="780"/>
      <c r="AO122" s="781"/>
      <c r="AP122" s="824" t="s">
        <v>121</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21366639</v>
      </c>
      <c r="BR122" s="845"/>
      <c r="BS122" s="845"/>
      <c r="BT122" s="845"/>
      <c r="BU122" s="845"/>
      <c r="BV122" s="845">
        <v>20666423</v>
      </c>
      <c r="BW122" s="845"/>
      <c r="BX122" s="845"/>
      <c r="BY122" s="845"/>
      <c r="BZ122" s="845"/>
      <c r="CA122" s="845">
        <v>19972928</v>
      </c>
      <c r="CB122" s="845"/>
      <c r="CC122" s="845"/>
      <c r="CD122" s="845"/>
      <c r="CE122" s="845"/>
      <c r="CF122" s="846">
        <v>181.8</v>
      </c>
      <c r="CG122" s="847"/>
      <c r="CH122" s="847"/>
      <c r="CI122" s="847"/>
      <c r="CJ122" s="847"/>
      <c r="CK122" s="869"/>
      <c r="CL122" s="855"/>
      <c r="CM122" s="855"/>
      <c r="CN122" s="855"/>
      <c r="CO122" s="856"/>
      <c r="CP122" s="835" t="s">
        <v>398</v>
      </c>
      <c r="CQ122" s="836"/>
      <c r="CR122" s="836"/>
      <c r="CS122" s="836"/>
      <c r="CT122" s="836"/>
      <c r="CU122" s="836"/>
      <c r="CV122" s="836"/>
      <c r="CW122" s="836"/>
      <c r="CX122" s="836"/>
      <c r="CY122" s="836"/>
      <c r="CZ122" s="836"/>
      <c r="DA122" s="836"/>
      <c r="DB122" s="836"/>
      <c r="DC122" s="836"/>
      <c r="DD122" s="836"/>
      <c r="DE122" s="836"/>
      <c r="DF122" s="837"/>
      <c r="DG122" s="816">
        <v>290834</v>
      </c>
      <c r="DH122" s="817"/>
      <c r="DI122" s="817"/>
      <c r="DJ122" s="817"/>
      <c r="DK122" s="817"/>
      <c r="DL122" s="817">
        <v>270626</v>
      </c>
      <c r="DM122" s="817"/>
      <c r="DN122" s="817"/>
      <c r="DO122" s="817"/>
      <c r="DP122" s="817"/>
      <c r="DQ122" s="817">
        <v>253327</v>
      </c>
      <c r="DR122" s="817"/>
      <c r="DS122" s="817"/>
      <c r="DT122" s="817"/>
      <c r="DU122" s="817"/>
      <c r="DV122" s="794">
        <v>2.2999999999999998</v>
      </c>
      <c r="DW122" s="794"/>
      <c r="DX122" s="794"/>
      <c r="DY122" s="794"/>
      <c r="DZ122" s="795"/>
    </row>
    <row r="123" spans="1:130" s="218" customFormat="1" ht="26.25" customHeight="1" x14ac:dyDescent="0.15">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121</v>
      </c>
      <c r="AB123" s="780"/>
      <c r="AC123" s="780"/>
      <c r="AD123" s="780"/>
      <c r="AE123" s="781"/>
      <c r="AF123" s="782" t="s">
        <v>121</v>
      </c>
      <c r="AG123" s="780"/>
      <c r="AH123" s="780"/>
      <c r="AI123" s="780"/>
      <c r="AJ123" s="781"/>
      <c r="AK123" s="782" t="s">
        <v>121</v>
      </c>
      <c r="AL123" s="780"/>
      <c r="AM123" s="780"/>
      <c r="AN123" s="780"/>
      <c r="AO123" s="781"/>
      <c r="AP123" s="824" t="s">
        <v>121</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453</v>
      </c>
      <c r="BP123" s="878"/>
      <c r="BQ123" s="832">
        <v>37016916</v>
      </c>
      <c r="BR123" s="833"/>
      <c r="BS123" s="833"/>
      <c r="BT123" s="833"/>
      <c r="BU123" s="833"/>
      <c r="BV123" s="833">
        <v>37027302</v>
      </c>
      <c r="BW123" s="833"/>
      <c r="BX123" s="833"/>
      <c r="BY123" s="833"/>
      <c r="BZ123" s="833"/>
      <c r="CA123" s="833">
        <v>36813285</v>
      </c>
      <c r="CB123" s="833"/>
      <c r="CC123" s="833"/>
      <c r="CD123" s="833"/>
      <c r="CE123" s="833"/>
      <c r="CF123" s="748"/>
      <c r="CG123" s="749"/>
      <c r="CH123" s="749"/>
      <c r="CI123" s="749"/>
      <c r="CJ123" s="834"/>
      <c r="CK123" s="869"/>
      <c r="CL123" s="855"/>
      <c r="CM123" s="855"/>
      <c r="CN123" s="855"/>
      <c r="CO123" s="856"/>
      <c r="CP123" s="835" t="s">
        <v>396</v>
      </c>
      <c r="CQ123" s="836"/>
      <c r="CR123" s="836"/>
      <c r="CS123" s="836"/>
      <c r="CT123" s="836"/>
      <c r="CU123" s="836"/>
      <c r="CV123" s="836"/>
      <c r="CW123" s="836"/>
      <c r="CX123" s="836"/>
      <c r="CY123" s="836"/>
      <c r="CZ123" s="836"/>
      <c r="DA123" s="836"/>
      <c r="DB123" s="836"/>
      <c r="DC123" s="836"/>
      <c r="DD123" s="836"/>
      <c r="DE123" s="836"/>
      <c r="DF123" s="837"/>
      <c r="DG123" s="779" t="s">
        <v>121</v>
      </c>
      <c r="DH123" s="780"/>
      <c r="DI123" s="780"/>
      <c r="DJ123" s="780"/>
      <c r="DK123" s="781"/>
      <c r="DL123" s="782">
        <v>29010</v>
      </c>
      <c r="DM123" s="780"/>
      <c r="DN123" s="780"/>
      <c r="DO123" s="780"/>
      <c r="DP123" s="781"/>
      <c r="DQ123" s="782">
        <v>22686</v>
      </c>
      <c r="DR123" s="780"/>
      <c r="DS123" s="780"/>
      <c r="DT123" s="780"/>
      <c r="DU123" s="781"/>
      <c r="DV123" s="824">
        <v>0.2</v>
      </c>
      <c r="DW123" s="825"/>
      <c r="DX123" s="825"/>
      <c r="DY123" s="825"/>
      <c r="DZ123" s="826"/>
    </row>
    <row r="124" spans="1:130" s="218" customFormat="1" ht="26.25" customHeight="1" thickBot="1" x14ac:dyDescent="0.2">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121</v>
      </c>
      <c r="AB124" s="780"/>
      <c r="AC124" s="780"/>
      <c r="AD124" s="780"/>
      <c r="AE124" s="781"/>
      <c r="AF124" s="782" t="s">
        <v>121</v>
      </c>
      <c r="AG124" s="780"/>
      <c r="AH124" s="780"/>
      <c r="AI124" s="780"/>
      <c r="AJ124" s="781"/>
      <c r="AK124" s="782" t="s">
        <v>121</v>
      </c>
      <c r="AL124" s="780"/>
      <c r="AM124" s="780"/>
      <c r="AN124" s="780"/>
      <c r="AO124" s="781"/>
      <c r="AP124" s="824" t="s">
        <v>121</v>
      </c>
      <c r="AQ124" s="825"/>
      <c r="AR124" s="825"/>
      <c r="AS124" s="825"/>
      <c r="AT124" s="826"/>
      <c r="AU124" s="827" t="s">
        <v>454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121</v>
      </c>
      <c r="BR124" s="831"/>
      <c r="BS124" s="831"/>
      <c r="BT124" s="831"/>
      <c r="BU124" s="831"/>
      <c r="BV124" s="831" t="s">
        <v>121</v>
      </c>
      <c r="BW124" s="831"/>
      <c r="BX124" s="831"/>
      <c r="BY124" s="831"/>
      <c r="BZ124" s="831"/>
      <c r="CA124" s="831" t="s">
        <v>121</v>
      </c>
      <c r="CB124" s="831"/>
      <c r="CC124" s="831"/>
      <c r="CD124" s="831"/>
      <c r="CE124" s="831"/>
      <c r="CF124" s="726"/>
      <c r="CG124" s="727"/>
      <c r="CH124" s="727"/>
      <c r="CI124" s="727"/>
      <c r="CJ124" s="862"/>
      <c r="CK124" s="870"/>
      <c r="CL124" s="870"/>
      <c r="CM124" s="870"/>
      <c r="CN124" s="870"/>
      <c r="CO124" s="871"/>
      <c r="CP124" s="835" t="s">
        <v>455</v>
      </c>
      <c r="CQ124" s="836"/>
      <c r="CR124" s="836"/>
      <c r="CS124" s="836"/>
      <c r="CT124" s="836"/>
      <c r="CU124" s="836"/>
      <c r="CV124" s="836"/>
      <c r="CW124" s="836"/>
      <c r="CX124" s="836"/>
      <c r="CY124" s="836"/>
      <c r="CZ124" s="836"/>
      <c r="DA124" s="836"/>
      <c r="DB124" s="836"/>
      <c r="DC124" s="836"/>
      <c r="DD124" s="836"/>
      <c r="DE124" s="836"/>
      <c r="DF124" s="837"/>
      <c r="DG124" s="763" t="s">
        <v>121</v>
      </c>
      <c r="DH124" s="764"/>
      <c r="DI124" s="764"/>
      <c r="DJ124" s="764"/>
      <c r="DK124" s="765"/>
      <c r="DL124" s="766">
        <v>4702</v>
      </c>
      <c r="DM124" s="764"/>
      <c r="DN124" s="764"/>
      <c r="DO124" s="764"/>
      <c r="DP124" s="765"/>
      <c r="DQ124" s="766">
        <v>4548</v>
      </c>
      <c r="DR124" s="764"/>
      <c r="DS124" s="764"/>
      <c r="DT124" s="764"/>
      <c r="DU124" s="765"/>
      <c r="DV124" s="848">
        <v>0</v>
      </c>
      <c r="DW124" s="849"/>
      <c r="DX124" s="849"/>
      <c r="DY124" s="849"/>
      <c r="DZ124" s="850"/>
    </row>
    <row r="125" spans="1:130" s="218" customFormat="1" ht="26.25" customHeight="1" x14ac:dyDescent="0.15">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121</v>
      </c>
      <c r="AB125" s="780"/>
      <c r="AC125" s="780"/>
      <c r="AD125" s="780"/>
      <c r="AE125" s="781"/>
      <c r="AF125" s="782" t="s">
        <v>121</v>
      </c>
      <c r="AG125" s="780"/>
      <c r="AH125" s="780"/>
      <c r="AI125" s="780"/>
      <c r="AJ125" s="781"/>
      <c r="AK125" s="782" t="s">
        <v>121</v>
      </c>
      <c r="AL125" s="780"/>
      <c r="AM125" s="780"/>
      <c r="AN125" s="780"/>
      <c r="AO125" s="781"/>
      <c r="AP125" s="824" t="s">
        <v>121</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456</v>
      </c>
      <c r="CL125" s="852"/>
      <c r="CM125" s="852"/>
      <c r="CN125" s="852"/>
      <c r="CO125" s="853"/>
      <c r="CP125" s="860" t="s">
        <v>457</v>
      </c>
      <c r="CQ125" s="808"/>
      <c r="CR125" s="808"/>
      <c r="CS125" s="808"/>
      <c r="CT125" s="808"/>
      <c r="CU125" s="808"/>
      <c r="CV125" s="808"/>
      <c r="CW125" s="808"/>
      <c r="CX125" s="808"/>
      <c r="CY125" s="808"/>
      <c r="CZ125" s="808"/>
      <c r="DA125" s="808"/>
      <c r="DB125" s="808"/>
      <c r="DC125" s="808"/>
      <c r="DD125" s="808"/>
      <c r="DE125" s="808"/>
      <c r="DF125" s="809"/>
      <c r="DG125" s="861" t="s">
        <v>121</v>
      </c>
      <c r="DH125" s="842"/>
      <c r="DI125" s="842"/>
      <c r="DJ125" s="842"/>
      <c r="DK125" s="842"/>
      <c r="DL125" s="842" t="s">
        <v>121</v>
      </c>
      <c r="DM125" s="842"/>
      <c r="DN125" s="842"/>
      <c r="DO125" s="842"/>
      <c r="DP125" s="842"/>
      <c r="DQ125" s="842" t="s">
        <v>121</v>
      </c>
      <c r="DR125" s="842"/>
      <c r="DS125" s="842"/>
      <c r="DT125" s="842"/>
      <c r="DU125" s="842"/>
      <c r="DV125" s="843" t="s">
        <v>121</v>
      </c>
      <c r="DW125" s="843"/>
      <c r="DX125" s="843"/>
      <c r="DY125" s="843"/>
      <c r="DZ125" s="844"/>
    </row>
    <row r="126" spans="1:130" s="218" customFormat="1" ht="26.25" customHeight="1" thickBot="1" x14ac:dyDescent="0.2">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121</v>
      </c>
      <c r="AB126" s="780"/>
      <c r="AC126" s="780"/>
      <c r="AD126" s="780"/>
      <c r="AE126" s="781"/>
      <c r="AF126" s="782" t="s">
        <v>121</v>
      </c>
      <c r="AG126" s="780"/>
      <c r="AH126" s="780"/>
      <c r="AI126" s="780"/>
      <c r="AJ126" s="781"/>
      <c r="AK126" s="782" t="s">
        <v>121</v>
      </c>
      <c r="AL126" s="780"/>
      <c r="AM126" s="780"/>
      <c r="AN126" s="780"/>
      <c r="AO126" s="781"/>
      <c r="AP126" s="824" t="s">
        <v>121</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458</v>
      </c>
      <c r="CQ126" s="752"/>
      <c r="CR126" s="752"/>
      <c r="CS126" s="752"/>
      <c r="CT126" s="752"/>
      <c r="CU126" s="752"/>
      <c r="CV126" s="752"/>
      <c r="CW126" s="752"/>
      <c r="CX126" s="752"/>
      <c r="CY126" s="752"/>
      <c r="CZ126" s="752"/>
      <c r="DA126" s="752"/>
      <c r="DB126" s="752"/>
      <c r="DC126" s="752"/>
      <c r="DD126" s="752"/>
      <c r="DE126" s="752"/>
      <c r="DF126" s="753"/>
      <c r="DG126" s="816" t="s">
        <v>121</v>
      </c>
      <c r="DH126" s="817"/>
      <c r="DI126" s="817"/>
      <c r="DJ126" s="817"/>
      <c r="DK126" s="817"/>
      <c r="DL126" s="817" t="s">
        <v>121</v>
      </c>
      <c r="DM126" s="817"/>
      <c r="DN126" s="817"/>
      <c r="DO126" s="817"/>
      <c r="DP126" s="817"/>
      <c r="DQ126" s="817" t="s">
        <v>121</v>
      </c>
      <c r="DR126" s="817"/>
      <c r="DS126" s="817"/>
      <c r="DT126" s="817"/>
      <c r="DU126" s="817"/>
      <c r="DV126" s="794" t="s">
        <v>121</v>
      </c>
      <c r="DW126" s="794"/>
      <c r="DX126" s="794"/>
      <c r="DY126" s="794"/>
      <c r="DZ126" s="795"/>
    </row>
    <row r="127" spans="1:130" s="218" customFormat="1" ht="26.25" customHeight="1" x14ac:dyDescent="0.15">
      <c r="A127" s="822"/>
      <c r="B127" s="823"/>
      <c r="C127" s="838" t="s">
        <v>459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121</v>
      </c>
      <c r="AB127" s="780"/>
      <c r="AC127" s="780"/>
      <c r="AD127" s="780"/>
      <c r="AE127" s="781"/>
      <c r="AF127" s="782" t="s">
        <v>121</v>
      </c>
      <c r="AG127" s="780"/>
      <c r="AH127" s="780"/>
      <c r="AI127" s="780"/>
      <c r="AJ127" s="781"/>
      <c r="AK127" s="782" t="s">
        <v>121</v>
      </c>
      <c r="AL127" s="780"/>
      <c r="AM127" s="780"/>
      <c r="AN127" s="780"/>
      <c r="AO127" s="781"/>
      <c r="AP127" s="824" t="s">
        <v>121</v>
      </c>
      <c r="AQ127" s="825"/>
      <c r="AR127" s="825"/>
      <c r="AS127" s="825"/>
      <c r="AT127" s="826"/>
      <c r="AU127" s="220"/>
      <c r="AV127" s="220"/>
      <c r="AW127" s="220"/>
      <c r="AX127" s="841" t="s">
        <v>460</v>
      </c>
      <c r="AY127" s="812"/>
      <c r="AZ127" s="812"/>
      <c r="BA127" s="812"/>
      <c r="BB127" s="812"/>
      <c r="BC127" s="812"/>
      <c r="BD127" s="812"/>
      <c r="BE127" s="813"/>
      <c r="BF127" s="811" t="s">
        <v>461</v>
      </c>
      <c r="BG127" s="812"/>
      <c r="BH127" s="812"/>
      <c r="BI127" s="812"/>
      <c r="BJ127" s="812"/>
      <c r="BK127" s="812"/>
      <c r="BL127" s="813"/>
      <c r="BM127" s="811" t="s">
        <v>462</v>
      </c>
      <c r="BN127" s="812"/>
      <c r="BO127" s="812"/>
      <c r="BP127" s="812"/>
      <c r="BQ127" s="812"/>
      <c r="BR127" s="812"/>
      <c r="BS127" s="813"/>
      <c r="BT127" s="811" t="s">
        <v>463</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464</v>
      </c>
      <c r="CQ127" s="752"/>
      <c r="CR127" s="752"/>
      <c r="CS127" s="752"/>
      <c r="CT127" s="752"/>
      <c r="CU127" s="752"/>
      <c r="CV127" s="752"/>
      <c r="CW127" s="752"/>
      <c r="CX127" s="752"/>
      <c r="CY127" s="752"/>
      <c r="CZ127" s="752"/>
      <c r="DA127" s="752"/>
      <c r="DB127" s="752"/>
      <c r="DC127" s="752"/>
      <c r="DD127" s="752"/>
      <c r="DE127" s="752"/>
      <c r="DF127" s="753"/>
      <c r="DG127" s="816" t="s">
        <v>121</v>
      </c>
      <c r="DH127" s="817"/>
      <c r="DI127" s="817"/>
      <c r="DJ127" s="817"/>
      <c r="DK127" s="817"/>
      <c r="DL127" s="817" t="s">
        <v>121</v>
      </c>
      <c r="DM127" s="817"/>
      <c r="DN127" s="817"/>
      <c r="DO127" s="817"/>
      <c r="DP127" s="817"/>
      <c r="DQ127" s="817" t="s">
        <v>121</v>
      </c>
      <c r="DR127" s="817"/>
      <c r="DS127" s="817"/>
      <c r="DT127" s="817"/>
      <c r="DU127" s="817"/>
      <c r="DV127" s="794" t="s">
        <v>121</v>
      </c>
      <c r="DW127" s="794"/>
      <c r="DX127" s="794"/>
      <c r="DY127" s="794"/>
      <c r="DZ127" s="795"/>
    </row>
    <row r="128" spans="1:130" s="218" customFormat="1" ht="26.25" customHeight="1" thickBot="1" x14ac:dyDescent="0.2">
      <c r="A128" s="796" t="s">
        <v>465</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466</v>
      </c>
      <c r="X128" s="798"/>
      <c r="Y128" s="798"/>
      <c r="Z128" s="799"/>
      <c r="AA128" s="800">
        <v>560489</v>
      </c>
      <c r="AB128" s="801"/>
      <c r="AC128" s="801"/>
      <c r="AD128" s="801"/>
      <c r="AE128" s="802"/>
      <c r="AF128" s="803">
        <v>563352</v>
      </c>
      <c r="AG128" s="801"/>
      <c r="AH128" s="801"/>
      <c r="AI128" s="801"/>
      <c r="AJ128" s="802"/>
      <c r="AK128" s="803">
        <v>507235</v>
      </c>
      <c r="AL128" s="801"/>
      <c r="AM128" s="801"/>
      <c r="AN128" s="801"/>
      <c r="AO128" s="802"/>
      <c r="AP128" s="804"/>
      <c r="AQ128" s="805"/>
      <c r="AR128" s="805"/>
      <c r="AS128" s="805"/>
      <c r="AT128" s="806"/>
      <c r="AU128" s="220"/>
      <c r="AV128" s="220"/>
      <c r="AW128" s="220"/>
      <c r="AX128" s="807" t="s">
        <v>467</v>
      </c>
      <c r="AY128" s="808"/>
      <c r="AZ128" s="808"/>
      <c r="BA128" s="808"/>
      <c r="BB128" s="808"/>
      <c r="BC128" s="808"/>
      <c r="BD128" s="808"/>
      <c r="BE128" s="809"/>
      <c r="BF128" s="786" t="s">
        <v>121</v>
      </c>
      <c r="BG128" s="787"/>
      <c r="BH128" s="787"/>
      <c r="BI128" s="787"/>
      <c r="BJ128" s="787"/>
      <c r="BK128" s="787"/>
      <c r="BL128" s="810"/>
      <c r="BM128" s="786">
        <v>12.97</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468</v>
      </c>
      <c r="CQ128" s="730"/>
      <c r="CR128" s="730"/>
      <c r="CS128" s="730"/>
      <c r="CT128" s="730"/>
      <c r="CU128" s="730"/>
      <c r="CV128" s="730"/>
      <c r="CW128" s="730"/>
      <c r="CX128" s="730"/>
      <c r="CY128" s="730"/>
      <c r="CZ128" s="730"/>
      <c r="DA128" s="730"/>
      <c r="DB128" s="730"/>
      <c r="DC128" s="730"/>
      <c r="DD128" s="730"/>
      <c r="DE128" s="730"/>
      <c r="DF128" s="731"/>
      <c r="DG128" s="790">
        <v>11938</v>
      </c>
      <c r="DH128" s="791"/>
      <c r="DI128" s="791"/>
      <c r="DJ128" s="791"/>
      <c r="DK128" s="791"/>
      <c r="DL128" s="791">
        <v>29612</v>
      </c>
      <c r="DM128" s="791"/>
      <c r="DN128" s="791"/>
      <c r="DO128" s="791"/>
      <c r="DP128" s="791"/>
      <c r="DQ128" s="791">
        <v>111350</v>
      </c>
      <c r="DR128" s="791"/>
      <c r="DS128" s="791"/>
      <c r="DT128" s="791"/>
      <c r="DU128" s="791"/>
      <c r="DV128" s="792">
        <v>1</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469</v>
      </c>
      <c r="X129" s="777"/>
      <c r="Y129" s="777"/>
      <c r="Z129" s="778"/>
      <c r="AA129" s="779">
        <v>12505002</v>
      </c>
      <c r="AB129" s="780"/>
      <c r="AC129" s="780"/>
      <c r="AD129" s="780"/>
      <c r="AE129" s="781"/>
      <c r="AF129" s="782">
        <v>12655908</v>
      </c>
      <c r="AG129" s="780"/>
      <c r="AH129" s="780"/>
      <c r="AI129" s="780"/>
      <c r="AJ129" s="781"/>
      <c r="AK129" s="782">
        <v>12827612</v>
      </c>
      <c r="AL129" s="780"/>
      <c r="AM129" s="780"/>
      <c r="AN129" s="780"/>
      <c r="AO129" s="781"/>
      <c r="AP129" s="783"/>
      <c r="AQ129" s="784"/>
      <c r="AR129" s="784"/>
      <c r="AS129" s="784"/>
      <c r="AT129" s="785"/>
      <c r="AU129" s="221"/>
      <c r="AV129" s="221"/>
      <c r="AW129" s="221"/>
      <c r="AX129" s="751" t="s">
        <v>470</v>
      </c>
      <c r="AY129" s="752"/>
      <c r="AZ129" s="752"/>
      <c r="BA129" s="752"/>
      <c r="BB129" s="752"/>
      <c r="BC129" s="752"/>
      <c r="BD129" s="752"/>
      <c r="BE129" s="753"/>
      <c r="BF129" s="770" t="s">
        <v>121</v>
      </c>
      <c r="BG129" s="771"/>
      <c r="BH129" s="771"/>
      <c r="BI129" s="771"/>
      <c r="BJ129" s="771"/>
      <c r="BK129" s="771"/>
      <c r="BL129" s="772"/>
      <c r="BM129" s="770">
        <v>17.97</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472</v>
      </c>
      <c r="X130" s="777"/>
      <c r="Y130" s="777"/>
      <c r="Z130" s="778"/>
      <c r="AA130" s="779">
        <v>1884658</v>
      </c>
      <c r="AB130" s="780"/>
      <c r="AC130" s="780"/>
      <c r="AD130" s="780"/>
      <c r="AE130" s="781"/>
      <c r="AF130" s="782">
        <v>1846838</v>
      </c>
      <c r="AG130" s="780"/>
      <c r="AH130" s="780"/>
      <c r="AI130" s="780"/>
      <c r="AJ130" s="781"/>
      <c r="AK130" s="782">
        <v>1840616</v>
      </c>
      <c r="AL130" s="780"/>
      <c r="AM130" s="780"/>
      <c r="AN130" s="780"/>
      <c r="AO130" s="781"/>
      <c r="AP130" s="783"/>
      <c r="AQ130" s="784"/>
      <c r="AR130" s="784"/>
      <c r="AS130" s="784"/>
      <c r="AT130" s="785"/>
      <c r="AU130" s="221"/>
      <c r="AV130" s="221"/>
      <c r="AW130" s="221"/>
      <c r="AX130" s="751" t="s">
        <v>473</v>
      </c>
      <c r="AY130" s="752"/>
      <c r="AZ130" s="752"/>
      <c r="BA130" s="752"/>
      <c r="BB130" s="752"/>
      <c r="BC130" s="752"/>
      <c r="BD130" s="752"/>
      <c r="BE130" s="753"/>
      <c r="BF130" s="754">
        <v>4.5999999999999996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474</v>
      </c>
      <c r="X131" s="761"/>
      <c r="Y131" s="761"/>
      <c r="Z131" s="762"/>
      <c r="AA131" s="763">
        <v>10620344</v>
      </c>
      <c r="AB131" s="764"/>
      <c r="AC131" s="764"/>
      <c r="AD131" s="764"/>
      <c r="AE131" s="765"/>
      <c r="AF131" s="766">
        <v>10809070</v>
      </c>
      <c r="AG131" s="764"/>
      <c r="AH131" s="764"/>
      <c r="AI131" s="764"/>
      <c r="AJ131" s="765"/>
      <c r="AK131" s="766">
        <v>10986996</v>
      </c>
      <c r="AL131" s="764"/>
      <c r="AM131" s="764"/>
      <c r="AN131" s="764"/>
      <c r="AO131" s="765"/>
      <c r="AP131" s="767"/>
      <c r="AQ131" s="768"/>
      <c r="AR131" s="768"/>
      <c r="AS131" s="768"/>
      <c r="AT131" s="769"/>
      <c r="AU131" s="221"/>
      <c r="AV131" s="221"/>
      <c r="AW131" s="221"/>
      <c r="AX131" s="729" t="s">
        <v>475</v>
      </c>
      <c r="AY131" s="730"/>
      <c r="AZ131" s="730"/>
      <c r="BA131" s="730"/>
      <c r="BB131" s="730"/>
      <c r="BC131" s="730"/>
      <c r="BD131" s="730"/>
      <c r="BE131" s="731"/>
      <c r="BF131" s="732" t="s">
        <v>121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477</v>
      </c>
      <c r="W132" s="742"/>
      <c r="X132" s="742"/>
      <c r="Y132" s="742"/>
      <c r="Z132" s="743"/>
      <c r="AA132" s="744">
        <v>5.041654018</v>
      </c>
      <c r="AB132" s="745"/>
      <c r="AC132" s="745"/>
      <c r="AD132" s="745"/>
      <c r="AE132" s="746"/>
      <c r="AF132" s="747">
        <v>5.5008802790000004</v>
      </c>
      <c r="AG132" s="745"/>
      <c r="AH132" s="745"/>
      <c r="AI132" s="745"/>
      <c r="AJ132" s="746"/>
      <c r="AK132" s="747">
        <v>3.5256406760000001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478</v>
      </c>
      <c r="W133" s="721"/>
      <c r="X133" s="721"/>
      <c r="Y133" s="721"/>
      <c r="Z133" s="722"/>
      <c r="AA133" s="723">
        <v>4.2</v>
      </c>
      <c r="AB133" s="724"/>
      <c r="AC133" s="724"/>
      <c r="AD133" s="724"/>
      <c r="AE133" s="725"/>
      <c r="AF133" s="723">
        <v>4.5999999999999996</v>
      </c>
      <c r="AG133" s="724"/>
      <c r="AH133" s="724"/>
      <c r="AI133" s="724"/>
      <c r="AJ133" s="725"/>
      <c r="AK133" s="723">
        <v>4.5999999999999996</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jdV3NzjeZvaIkRRrom0gak3KjbD4WSUO6as2plFN/pucv8aW9dhVCzPpjfqfe0VWQaC76HwMzGqcgAW3ET2iMQ==" saltValue="hSoCOfbmPt+jI4KdfQYl3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479</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Q78Gxpr+Sdt434DpVIrA/F3uatXBUf7zFiQ6oTk1d4ydqsBRANkyPssR2MfeHsJGwWl/CWD34ED5Mrg8TtDNCw==" saltValue="5XMsoMEHU0XklCwRFZQu3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OdDm6IHVJkG1iQWL+0tqGOo1Z3gmAjgt9oHc/ANaUhsmGdit6hkfAOCm2infZQz7h1j5DkaZtzpMPd8LWglUQ==" saltValue="rA/lNkB4j7HL8kwNCprMfQ==" spinCount="100000" sheet="1" objects="1" scenarios="1"/>
  <dataConsolidate/>
  <phoneticPr fontId="2"/>
  <printOptions horizontalCentered="1" verticalCentered="1"/>
  <pageMargins left="0" right="0" top="0" bottom="0" header="0" footer="0"/>
  <pageSetup paperSize="8" scale="6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482</v>
      </c>
      <c r="AP7" s="260"/>
      <c r="AQ7" s="261" t="s">
        <v>483</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484</v>
      </c>
      <c r="AQ8" s="267" t="s">
        <v>485</v>
      </c>
      <c r="AR8" s="268" t="s">
        <v>486</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487</v>
      </c>
      <c r="AL9" s="1131"/>
      <c r="AM9" s="1131"/>
      <c r="AN9" s="1132"/>
      <c r="AO9" s="269">
        <v>3777023</v>
      </c>
      <c r="AP9" s="269">
        <v>73020</v>
      </c>
      <c r="AQ9" s="270">
        <v>72348</v>
      </c>
      <c r="AR9" s="271">
        <v>0.9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488</v>
      </c>
      <c r="AL10" s="1131"/>
      <c r="AM10" s="1131"/>
      <c r="AN10" s="1132"/>
      <c r="AO10" s="272">
        <v>428491</v>
      </c>
      <c r="AP10" s="272">
        <v>8284</v>
      </c>
      <c r="AQ10" s="273">
        <v>6364</v>
      </c>
      <c r="AR10" s="274">
        <v>30.2</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489</v>
      </c>
      <c r="AL11" s="1131"/>
      <c r="AM11" s="1131"/>
      <c r="AN11" s="1132"/>
      <c r="AO11" s="272">
        <v>403852</v>
      </c>
      <c r="AP11" s="272">
        <v>7808</v>
      </c>
      <c r="AQ11" s="273">
        <v>1262</v>
      </c>
      <c r="AR11" s="274">
        <v>518.70000000000005</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490</v>
      </c>
      <c r="AL12" s="1131"/>
      <c r="AM12" s="1131"/>
      <c r="AN12" s="1132"/>
      <c r="AO12" s="272" t="s">
        <v>491</v>
      </c>
      <c r="AP12" s="272" t="s">
        <v>491</v>
      </c>
      <c r="AQ12" s="273">
        <v>10</v>
      </c>
      <c r="AR12" s="274" t="s">
        <v>491</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492</v>
      </c>
      <c r="AL13" s="1131"/>
      <c r="AM13" s="1131"/>
      <c r="AN13" s="1132"/>
      <c r="AO13" s="272">
        <v>191199</v>
      </c>
      <c r="AP13" s="272">
        <v>3696</v>
      </c>
      <c r="AQ13" s="273">
        <v>3257</v>
      </c>
      <c r="AR13" s="274">
        <v>13.5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493</v>
      </c>
      <c r="AL14" s="1131"/>
      <c r="AM14" s="1131"/>
      <c r="AN14" s="1132"/>
      <c r="AO14" s="272">
        <v>1791</v>
      </c>
      <c r="AP14" s="272">
        <v>35</v>
      </c>
      <c r="AQ14" s="273">
        <v>1617</v>
      </c>
      <c r="AR14" s="274">
        <v>-97.8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494</v>
      </c>
      <c r="AL15" s="1134"/>
      <c r="AM15" s="1134"/>
      <c r="AN15" s="1135"/>
      <c r="AO15" s="272">
        <v>-261420</v>
      </c>
      <c r="AP15" s="272">
        <v>-5054</v>
      </c>
      <c r="AQ15" s="273">
        <v>-3947</v>
      </c>
      <c r="AR15" s="274">
        <v>28</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4540936</v>
      </c>
      <c r="AP16" s="272">
        <v>87788</v>
      </c>
      <c r="AQ16" s="273">
        <v>80912</v>
      </c>
      <c r="AR16" s="274">
        <v>8.5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499</v>
      </c>
      <c r="AL21" s="1137"/>
      <c r="AM21" s="1137"/>
      <c r="AN21" s="1138"/>
      <c r="AO21" s="285">
        <v>7.21</v>
      </c>
      <c r="AP21" s="286">
        <v>6.71</v>
      </c>
      <c r="AQ21" s="287">
        <v>0.5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500</v>
      </c>
      <c r="AL22" s="1137"/>
      <c r="AM22" s="1137"/>
      <c r="AN22" s="1138"/>
      <c r="AO22" s="290">
        <v>96.5</v>
      </c>
      <c r="AP22" s="291">
        <v>98.3</v>
      </c>
      <c r="AQ22" s="292">
        <v>-1.8</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482</v>
      </c>
      <c r="AP30" s="260"/>
      <c r="AQ30" s="261" t="s">
        <v>483</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484</v>
      </c>
      <c r="AQ31" s="267" t="s">
        <v>485</v>
      </c>
      <c r="AR31" s="268" t="s">
        <v>486</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504</v>
      </c>
      <c r="AL32" s="1121"/>
      <c r="AM32" s="1121"/>
      <c r="AN32" s="1122"/>
      <c r="AO32" s="300">
        <v>1653253</v>
      </c>
      <c r="AP32" s="300">
        <v>31962</v>
      </c>
      <c r="AQ32" s="301">
        <v>34344</v>
      </c>
      <c r="AR32" s="302">
        <v>-6.9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505</v>
      </c>
      <c r="AL33" s="1121"/>
      <c r="AM33" s="1121"/>
      <c r="AN33" s="1122"/>
      <c r="AO33" s="300" t="s">
        <v>491</v>
      </c>
      <c r="AP33" s="300" t="s">
        <v>491</v>
      </c>
      <c r="AQ33" s="301" t="s">
        <v>491</v>
      </c>
      <c r="AR33" s="302" t="s">
        <v>491</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506</v>
      </c>
      <c r="AL34" s="1121"/>
      <c r="AM34" s="1121"/>
      <c r="AN34" s="1122"/>
      <c r="AO34" s="300" t="s">
        <v>491</v>
      </c>
      <c r="AP34" s="300" t="s">
        <v>491</v>
      </c>
      <c r="AQ34" s="301">
        <v>3</v>
      </c>
      <c r="AR34" s="302" t="s">
        <v>491</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507</v>
      </c>
      <c r="AL35" s="1121"/>
      <c r="AM35" s="1121"/>
      <c r="AN35" s="1122"/>
      <c r="AO35" s="300">
        <v>1025728</v>
      </c>
      <c r="AP35" s="300">
        <v>19830</v>
      </c>
      <c r="AQ35" s="301">
        <v>7806</v>
      </c>
      <c r="AR35" s="302">
        <v>154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508</v>
      </c>
      <c r="AL36" s="1121"/>
      <c r="AM36" s="1121"/>
      <c r="AN36" s="1122"/>
      <c r="AO36" s="300">
        <v>56232</v>
      </c>
      <c r="AP36" s="300">
        <v>1087</v>
      </c>
      <c r="AQ36" s="301">
        <v>1690</v>
      </c>
      <c r="AR36" s="302">
        <v>-35.700000000000003</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509</v>
      </c>
      <c r="AL37" s="1121"/>
      <c r="AM37" s="1121"/>
      <c r="AN37" s="1122"/>
      <c r="AO37" s="300" t="s">
        <v>491</v>
      </c>
      <c r="AP37" s="300" t="s">
        <v>491</v>
      </c>
      <c r="AQ37" s="301">
        <v>666</v>
      </c>
      <c r="AR37" s="302" t="s">
        <v>491</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510</v>
      </c>
      <c r="AL38" s="1124"/>
      <c r="AM38" s="1124"/>
      <c r="AN38" s="1125"/>
      <c r="AO38" s="303" t="s">
        <v>491</v>
      </c>
      <c r="AP38" s="303" t="s">
        <v>491</v>
      </c>
      <c r="AQ38" s="304">
        <v>3</v>
      </c>
      <c r="AR38" s="292" t="s">
        <v>491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511</v>
      </c>
      <c r="AL39" s="1124"/>
      <c r="AM39" s="1124"/>
      <c r="AN39" s="1125"/>
      <c r="AO39" s="300">
        <v>-507235</v>
      </c>
      <c r="AP39" s="300">
        <v>-9806</v>
      </c>
      <c r="AQ39" s="301">
        <v>-5822</v>
      </c>
      <c r="AR39" s="302">
        <v>68.400000000000006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512</v>
      </c>
      <c r="AL40" s="1121"/>
      <c r="AM40" s="1121"/>
      <c r="AN40" s="1122"/>
      <c r="AO40" s="300">
        <v>-1840616</v>
      </c>
      <c r="AP40" s="300">
        <v>-35584</v>
      </c>
      <c r="AQ40" s="301">
        <v>-26710</v>
      </c>
      <c r="AR40" s="302">
        <v>33.200000000000003</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387362</v>
      </c>
      <c r="AP41" s="300">
        <v>7489</v>
      </c>
      <c r="AQ41" s="301">
        <v>11979</v>
      </c>
      <c r="AR41" s="302">
        <v>-37.5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482</v>
      </c>
      <c r="AN49" s="1115" t="s">
        <v>515</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516</v>
      </c>
      <c r="AO50" s="317" t="s">
        <v>517</v>
      </c>
      <c r="AP50" s="318" t="s">
        <v>518</v>
      </c>
      <c r="AQ50" s="319" t="s">
        <v>519</v>
      </c>
      <c r="AR50" s="320" t="s">
        <v>520</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3654146</v>
      </c>
      <c r="AN51" s="322">
        <v>68335</v>
      </c>
      <c r="AO51" s="323">
        <v>40.6</v>
      </c>
      <c r="AP51" s="324">
        <v>45483</v>
      </c>
      <c r="AQ51" s="325">
        <v>-0.2</v>
      </c>
      <c r="AR51" s="326">
        <v>40.799999999999997</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648042</v>
      </c>
      <c r="AN52" s="330">
        <v>12119</v>
      </c>
      <c r="AO52" s="331">
        <v>-12</v>
      </c>
      <c r="AP52" s="332">
        <v>24241</v>
      </c>
      <c r="AQ52" s="333">
        <v>0.4</v>
      </c>
      <c r="AR52" s="334">
        <v>-12.4</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2112405</v>
      </c>
      <c r="AN53" s="322">
        <v>39860</v>
      </c>
      <c r="AO53" s="323">
        <v>-41.7</v>
      </c>
      <c r="AP53" s="324">
        <v>45945</v>
      </c>
      <c r="AQ53" s="325">
        <v>1</v>
      </c>
      <c r="AR53" s="326">
        <v>-42.7</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476237</v>
      </c>
      <c r="AN54" s="330">
        <v>8986</v>
      </c>
      <c r="AO54" s="331">
        <v>-25.9</v>
      </c>
      <c r="AP54" s="332">
        <v>25180</v>
      </c>
      <c r="AQ54" s="333">
        <v>3.9</v>
      </c>
      <c r="AR54" s="334">
        <v>-29.8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1332716</v>
      </c>
      <c r="AN55" s="322">
        <v>25398</v>
      </c>
      <c r="AO55" s="323">
        <v>-36.299999999999997</v>
      </c>
      <c r="AP55" s="324">
        <v>44475</v>
      </c>
      <c r="AQ55" s="325">
        <v>-3.2</v>
      </c>
      <c r="AR55" s="326">
        <v>-33.1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517367</v>
      </c>
      <c r="AN56" s="330">
        <v>9859</v>
      </c>
      <c r="AO56" s="331">
        <v>9.6999999999999993</v>
      </c>
      <c r="AP56" s="332">
        <v>24780</v>
      </c>
      <c r="AQ56" s="333">
        <v>-1.6</v>
      </c>
      <c r="AR56" s="334">
        <v>11.3</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1596903</v>
      </c>
      <c r="AN57" s="322">
        <v>30675</v>
      </c>
      <c r="AO57" s="323">
        <v>20.8</v>
      </c>
      <c r="AP57" s="324">
        <v>45982</v>
      </c>
      <c r="AQ57" s="325">
        <v>3.4</v>
      </c>
      <c r="AR57" s="326">
        <v>17.399999999999999</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587991</v>
      </c>
      <c r="AN58" s="330">
        <v>11295</v>
      </c>
      <c r="AO58" s="331">
        <v>14.6</v>
      </c>
      <c r="AP58" s="332">
        <v>25583</v>
      </c>
      <c r="AQ58" s="333">
        <v>3.2</v>
      </c>
      <c r="AR58" s="334">
        <v>11.4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2270452</v>
      </c>
      <c r="AN59" s="322">
        <v>43894</v>
      </c>
      <c r="AO59" s="323">
        <v>43.1</v>
      </c>
      <c r="AP59" s="324">
        <v>50538</v>
      </c>
      <c r="AQ59" s="325">
        <v>9.9</v>
      </c>
      <c r="AR59" s="326">
        <v>33.200000000000003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1049765</v>
      </c>
      <c r="AN60" s="330">
        <v>20295</v>
      </c>
      <c r="AO60" s="331">
        <v>79.7</v>
      </c>
      <c r="AP60" s="332">
        <v>29053</v>
      </c>
      <c r="AQ60" s="333">
        <v>13.6</v>
      </c>
      <c r="AR60" s="334">
        <v>66.099999999999994</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2193324</v>
      </c>
      <c r="AN61" s="337">
        <v>41632</v>
      </c>
      <c r="AO61" s="338">
        <v>5.3</v>
      </c>
      <c r="AP61" s="339">
        <v>46485</v>
      </c>
      <c r="AQ61" s="340">
        <v>2.2000000000000002</v>
      </c>
      <c r="AR61" s="326">
        <v>3.1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655880</v>
      </c>
      <c r="AN62" s="330">
        <v>12511</v>
      </c>
      <c r="AO62" s="331">
        <v>13.2</v>
      </c>
      <c r="AP62" s="332">
        <v>25767</v>
      </c>
      <c r="AQ62" s="333">
        <v>3.9</v>
      </c>
      <c r="AR62" s="334">
        <v>9.3000000000000007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Tt+UKyEy+73KZZ6MjzJ/ziJ0pFu2S+yjZKWM5d9a9yf6iver+8NXG2qfBWzCuhtrveoas5JbAZHtlYWTqzTN8g==" saltValue="zPS+5Ypx+Gy9d96ZVV3Mz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479</v>
      </c>
    </row>
    <row r="121" spans="125:125" ht="13.5" hidden="1" customHeight="1" x14ac:dyDescent="0.15">
      <c r="DU121" s="247"/>
    </row>
  </sheetData>
  <sheetProtection algorithmName="SHA-512" hashValue="CKkRzjMDvcQOqHK2Yj/5uPGoAj5VschenMyFoapRv8SeLXiFvctLkkkZJ/NzfWcQSdKo7yGUpaTJvsVg92aA6w==" saltValue="l5lv60elHvBTok0Zx1dJYw=="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479</v>
      </c>
    </row>
  </sheetData>
  <sheetProtection algorithmName="SHA-512" hashValue="66j0Ozr2W2OUry01gcfBGsK75GoZQObC5WFJMBOmyU3CGTPA5orZ8gEjMZLDTIhB4g8YHc1SpyKEQCFSSSM0/Q==" saltValue="vi/ipBg1dejcsigclt/bEQ=="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39" t="s">
        <v>3</v>
      </c>
      <c r="D47" s="1139"/>
      <c r="E47" s="1140"/>
      <c r="F47" s="11">
        <v>12.12</v>
      </c>
      <c r="G47" s="12">
        <v>14.95</v>
      </c>
      <c r="H47" s="12">
        <v>15.18</v>
      </c>
      <c r="I47" s="12">
        <v>15.42</v>
      </c>
      <c r="J47" s="13">
        <v>13.83</v>
      </c>
    </row>
    <row r="48" spans="2:10" ht="57.75" customHeight="1" x14ac:dyDescent="0.15">
      <c r="B48" s="14"/>
      <c r="C48" s="1141" t="s">
        <v>4</v>
      </c>
      <c r="D48" s="1141"/>
      <c r="E48" s="1142"/>
      <c r="F48" s="15">
        <v>9</v>
      </c>
      <c r="G48" s="16">
        <v>8.8000000000000007</v>
      </c>
      <c r="H48" s="16">
        <v>11.46</v>
      </c>
      <c r="I48" s="16">
        <v>7.7</v>
      </c>
      <c r="J48" s="17">
        <v>7.23</v>
      </c>
    </row>
    <row r="49" spans="2:10" ht="57.75" customHeight="1" thickBot="1" x14ac:dyDescent="0.2">
      <c r="B49" s="18"/>
      <c r="C49" s="1143" t="s">
        <v>5</v>
      </c>
      <c r="D49" s="1143"/>
      <c r="E49" s="1144"/>
      <c r="F49" s="19" t="s">
        <v>534</v>
      </c>
      <c r="G49" s="20" t="s">
        <v>535</v>
      </c>
      <c r="H49" s="20" t="s">
        <v>536</v>
      </c>
      <c r="I49" s="20" t="s">
        <v>537</v>
      </c>
      <c r="J49" s="21" t="s">
        <v>538</v>
      </c>
    </row>
    <row r="50" spans="2:10" x14ac:dyDescent="0.15"/>
  </sheetData>
  <sheetProtection algorithmName="SHA-512" hashValue="AeOtz+z9A2jKJhRd2x4nju0w2s4+13NkQsH8EDge9nICW8+K71vVnY5T0Xrc1W3cH5tcTlSFd4qzpwNAsRImYA==" saltValue="jTK33nLdM8/VZ64uL/RDM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成田　祐輔</cp:lastModifiedBy>
  <cp:lastPrinted>2026-03-16T06:27:26Z</cp:lastPrinted>
  <dcterms:created xsi:type="dcterms:W3CDTF">2026-02-23T04:35:15Z</dcterms:created>
  <dcterms:modified xsi:type="dcterms:W3CDTF">2026-03-17T01:38:12Z</dcterms:modified>
  <cp:category/>
</cp:coreProperties>
</file>